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codeName="{DD97A8EA-9A9A-E61F-A557-7D5A7D7259CE}"/>
  <workbookPr codeName="ThisWorkbook"/>
  <mc:AlternateContent xmlns:mc="http://schemas.openxmlformats.org/markup-compatibility/2006">
    <mc:Choice Requires="x15">
      <x15ac:absPath xmlns:x15ac="http://schemas.microsoft.com/office/spreadsheetml/2010/11/ac" url="L:\Advocacy - ATDP\Ready Reckoners\"/>
    </mc:Choice>
  </mc:AlternateContent>
  <xr:revisionPtr revIDLastSave="0" documentId="8_{EC6F0CB7-71D0-4528-935B-DEBA1BAD903C}" xr6:coauthVersionLast="47" xr6:coauthVersionMax="47" xr10:uidLastSave="{00000000-0000-0000-0000-000000000000}"/>
  <bookViews>
    <workbookView xWindow="28680" yWindow="-120" windowWidth="29040" windowHeight="16440" xr2:uid="{00000000-000D-0000-FFFF-FFFF00000000}"/>
  </bookViews>
  <sheets>
    <sheet name="CompCalc" sheetId="7" r:id="rId1"/>
    <sheet name="MRCA (2026) BIR" sheetId="15" r:id="rId2"/>
    <sheet name="Combining Impairment" sheetId="3" r:id="rId3"/>
    <sheet name="DRCA PI" sheetId="1" r:id="rId4"/>
    <sheet name="MRCA PI" sheetId="2" r:id="rId5"/>
    <sheet name="VEA" sheetId="6" r:id="rId6"/>
    <sheet name="Factors" sheetId="11" state="veryHidden" r:id="rId7"/>
    <sheet name="Combined Values" sheetId="8" state="veryHidden" r:id="rId8"/>
    <sheet name="Computers" sheetId="9" state="veryHidden" r:id="rId9"/>
    <sheet name="Welcome" sheetId="10" state="veryHidden" r:id="rId10"/>
  </sheets>
  <functionGroups builtInGroupCount="19"/>
  <definedNames>
    <definedName name="COMB_VAL">'Combined Values'!$A$3:$CV$101</definedName>
    <definedName name="DRCA_PI" localSheetId="6">Factors!$BA$6:$BC$24</definedName>
    <definedName name="LSFactor" localSheetId="6">Factors!$AB$6:$AD$67</definedName>
    <definedName name="LSFactor15" localSheetId="6">Factors!$X$6:$Z$66</definedName>
    <definedName name="LSRating" localSheetId="6">Factors!$U$6:$V$82</definedName>
    <definedName name="MRCA_PI">Factors!$AF$6:$AG$20</definedName>
    <definedName name="Operational" localSheetId="6">Factors!$A$6:$I$82</definedName>
    <definedName name="Peacetime" localSheetId="6">Factors!$K$6:$S$82</definedName>
    <definedName name="_xlnm.Print_Area" localSheetId="3">'DRCA PI'!$A$1:$B$37</definedName>
    <definedName name="_xlnm.Print_Area" localSheetId="4">'MRCA PI'!$A$1:$J$26</definedName>
    <definedName name="_xlnm.Print_Area" localSheetId="5">VEA!$A$1:$H$19</definedName>
    <definedName name="VEA_GEN_RATE" localSheetId="6">Factors!$AV$6:$AY$24</definedName>
    <definedName name="VEA_LSR">Factors!$AS$6:$AT$24</definedName>
    <definedName name="VEAIncap" localSheetId="6">Factors!$AI$6:$AQ$24</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K59" i="15" l="1"/>
  <c r="K58" i="15"/>
  <c r="K57" i="15"/>
  <c r="K56" i="15"/>
  <c r="K55" i="15"/>
  <c r="K54" i="15"/>
  <c r="K53" i="15"/>
  <c r="K52" i="15"/>
  <c r="K51" i="15"/>
  <c r="K50" i="15"/>
  <c r="K49" i="15"/>
  <c r="K48" i="15"/>
  <c r="K47" i="15"/>
  <c r="K46" i="15"/>
  <c r="K45" i="15"/>
  <c r="K44" i="15"/>
  <c r="K43" i="15"/>
  <c r="K42" i="15"/>
  <c r="K41" i="15"/>
  <c r="K40" i="15"/>
  <c r="K39" i="15"/>
  <c r="K38" i="15"/>
  <c r="K37" i="15"/>
  <c r="K36" i="15"/>
  <c r="K35" i="15"/>
  <c r="K34" i="15"/>
  <c r="K33" i="15"/>
  <c r="K32" i="15"/>
  <c r="K31" i="15"/>
  <c r="K30" i="15"/>
  <c r="K29" i="15"/>
  <c r="K28" i="15"/>
  <c r="D28" i="15"/>
  <c r="K27" i="15"/>
  <c r="K26" i="15"/>
  <c r="K25" i="15"/>
  <c r="K24" i="15"/>
  <c r="K23" i="15"/>
  <c r="K22" i="15"/>
  <c r="K21" i="15"/>
  <c r="K20" i="15"/>
  <c r="K19" i="15"/>
  <c r="K18" i="15"/>
  <c r="K17" i="15"/>
  <c r="K16" i="15"/>
  <c r="K15" i="15"/>
  <c r="K14" i="15"/>
  <c r="K13" i="15"/>
  <c r="K12" i="15"/>
  <c r="K11" i="15"/>
  <c r="K10" i="15"/>
  <c r="K9" i="15"/>
  <c r="K8" i="15"/>
  <c r="K7" i="15"/>
  <c r="L7" i="15" a="1"/>
  <c r="E5" i="3" a="1"/>
  <c r="L8" i="6" a="1"/>
  <c r="L54" i="15" l="1"/>
  <c r="L26" i="15"/>
  <c r="L53" i="15"/>
  <c r="L25" i="15"/>
  <c r="L52" i="15"/>
  <c r="L24" i="15"/>
  <c r="L51" i="15"/>
  <c r="L23" i="15"/>
  <c r="L50" i="15"/>
  <c r="L22" i="15"/>
  <c r="L49" i="15"/>
  <c r="L21" i="15"/>
  <c r="L48" i="15"/>
  <c r="L20" i="15"/>
  <c r="L47" i="15"/>
  <c r="L19" i="15"/>
  <c r="L46" i="15"/>
  <c r="L18" i="15"/>
  <c r="L40" i="15"/>
  <c r="L12" i="15"/>
  <c r="L33" i="15"/>
  <c r="L32" i="15"/>
  <c r="L59" i="15"/>
  <c r="L31" i="15"/>
  <c r="L58" i="15"/>
  <c r="L30" i="15"/>
  <c r="L57" i="15"/>
  <c r="L29" i="15"/>
  <c r="L56" i="15"/>
  <c r="L28" i="15"/>
  <c r="L55" i="15"/>
  <c r="L27" i="15"/>
  <c r="L17" i="15"/>
  <c r="L16" i="15"/>
  <c r="L43" i="15"/>
  <c r="L15" i="15"/>
  <c r="L42" i="15"/>
  <c r="L41" i="15"/>
  <c r="L13" i="15"/>
  <c r="L39" i="15"/>
  <c r="L11" i="15"/>
  <c r="L38" i="15"/>
  <c r="L10" i="15"/>
  <c r="L37" i="15"/>
  <c r="L9" i="15"/>
  <c r="L36" i="15"/>
  <c r="L8" i="15"/>
  <c r="L35" i="15"/>
  <c r="L7" i="15"/>
  <c r="M7" i="15" s="1"/>
  <c r="L34" i="15"/>
  <c r="L45" i="15"/>
  <c r="L44" i="15"/>
  <c r="L14" i="15"/>
  <c r="L9" i="6"/>
  <c r="L15" i="6"/>
  <c r="L8" i="6"/>
  <c r="M8" i="6" s="1"/>
  <c r="L14" i="6"/>
  <c r="L13" i="6"/>
  <c r="L12" i="6"/>
  <c r="L11" i="6"/>
  <c r="L10" i="6"/>
  <c r="E7" i="3"/>
  <c r="E5" i="3"/>
  <c r="G5" i="3" s="1"/>
  <c r="E12" i="3"/>
  <c r="E11" i="3"/>
  <c r="E18" i="3"/>
  <c r="E16" i="3"/>
  <c r="E9" i="3"/>
  <c r="E19" i="3"/>
  <c r="E15" i="3"/>
  <c r="E10" i="3"/>
  <c r="E6" i="3"/>
  <c r="E14" i="3"/>
  <c r="E8" i="3"/>
  <c r="E17" i="3"/>
  <c r="E13" i="3"/>
  <c r="I27" i="2"/>
  <c r="G6" i="3" l="1"/>
  <c r="G7" i="3" s="1"/>
  <c r="G8" i="3" s="1"/>
  <c r="G9" i="3" s="1"/>
  <c r="G10" i="3" s="1"/>
  <c r="G11" i="3" s="1"/>
  <c r="G12" i="3" s="1"/>
  <c r="G13" i="3" s="1"/>
  <c r="G14" i="3" s="1"/>
  <c r="G15" i="3" s="1"/>
  <c r="G16" i="3" s="1"/>
  <c r="G17" i="3" s="1"/>
  <c r="G18" i="3" s="1"/>
  <c r="G19" i="3" s="1"/>
  <c r="C20" i="3" s="1"/>
  <c r="M8" i="15"/>
  <c r="M9" i="15" s="1"/>
  <c r="M10" i="15" s="1"/>
  <c r="M11" i="15" s="1"/>
  <c r="M12" i="15" s="1"/>
  <c r="M13" i="15" s="1"/>
  <c r="M14" i="15" s="1"/>
  <c r="M15" i="15" s="1"/>
  <c r="M16" i="15" s="1"/>
  <c r="M17" i="15" s="1"/>
  <c r="M18" i="15" s="1"/>
  <c r="M19" i="15" s="1"/>
  <c r="M20" i="15" s="1"/>
  <c r="M21" i="15" s="1"/>
  <c r="M22" i="15" s="1"/>
  <c r="M23" i="15" s="1"/>
  <c r="M24" i="15" s="1"/>
  <c r="M25" i="15" s="1"/>
  <c r="M26" i="15" s="1"/>
  <c r="M27" i="15" s="1"/>
  <c r="M28" i="15" s="1"/>
  <c r="M29" i="15" s="1"/>
  <c r="M30" i="15" s="1"/>
  <c r="M31" i="15" s="1"/>
  <c r="M32" i="15" s="1"/>
  <c r="M33" i="15" s="1"/>
  <c r="M34" i="15" s="1"/>
  <c r="M35" i="15" s="1"/>
  <c r="M36" i="15" s="1"/>
  <c r="M37" i="15" s="1"/>
  <c r="M38" i="15" s="1"/>
  <c r="M39" i="15" s="1"/>
  <c r="M40" i="15" s="1"/>
  <c r="M41" i="15" s="1"/>
  <c r="M42" i="15" s="1"/>
  <c r="M43" i="15" s="1"/>
  <c r="M44" i="15" s="1"/>
  <c r="M45" i="15" s="1"/>
  <c r="M46" i="15" s="1"/>
  <c r="M47" i="15" s="1"/>
  <c r="M48" i="15" s="1"/>
  <c r="M49" i="15" s="1"/>
  <c r="M50" i="15" s="1"/>
  <c r="M51" i="15" s="1"/>
  <c r="M52" i="15" s="1"/>
  <c r="M53" i="15" s="1"/>
  <c r="M54" i="15" s="1"/>
  <c r="M55" i="15" s="1"/>
  <c r="M56" i="15" s="1"/>
  <c r="M57" i="15" s="1"/>
  <c r="M58" i="15" s="1"/>
  <c r="M59" i="15" s="1"/>
  <c r="I28" i="15" s="1"/>
  <c r="M9" i="6"/>
  <c r="M10" i="6" s="1"/>
  <c r="M11" i="6" s="1"/>
  <c r="M12" i="6" s="1"/>
  <c r="M13" i="6" s="1"/>
  <c r="M14" i="6" s="1"/>
  <c r="M15" i="6" s="1"/>
  <c r="D5" i="3"/>
  <c r="D6" i="3"/>
  <c r="D7" i="3"/>
  <c r="D8" i="3"/>
  <c r="D9" i="3"/>
  <c r="D10" i="3"/>
  <c r="D11" i="3"/>
  <c r="D12" i="3"/>
  <c r="D13" i="3"/>
  <c r="D14" i="3"/>
  <c r="D15" i="3"/>
  <c r="D16" i="3"/>
  <c r="D17" i="3"/>
  <c r="D18" i="3"/>
  <c r="D19" i="3"/>
  <c r="H7" i="6"/>
  <c r="J27" i="2"/>
  <c r="I25" i="2"/>
  <c r="J25" i="2"/>
  <c r="C16" i="6" l="1"/>
  <c r="C17" i="6"/>
  <c r="H14" i="6"/>
  <c r="I16" i="6" s="1"/>
  <c r="H8" i="6"/>
  <c r="K16" i="2"/>
  <c r="K15" i="2"/>
  <c r="K9" i="2"/>
  <c r="K8" i="2"/>
  <c r="B4" i="2"/>
  <c r="B7" i="1"/>
  <c r="B6" i="1"/>
  <c r="B27" i="1" s="1"/>
  <c r="B4" i="1"/>
  <c r="B26" i="1" s="1"/>
  <c r="AS8" i="11"/>
  <c r="AS9" i="11" s="1"/>
  <c r="AS10" i="11" s="1"/>
  <c r="AS11" i="11" s="1"/>
  <c r="AS12" i="11" s="1"/>
  <c r="AS13" i="11" s="1"/>
  <c r="AS14" i="11" s="1"/>
  <c r="AS15" i="11" s="1"/>
  <c r="AS16" i="11" s="1"/>
  <c r="AS17" i="11" s="1"/>
  <c r="AS18" i="11" s="1"/>
  <c r="AS19" i="11" s="1"/>
  <c r="AS20" i="11" s="1"/>
  <c r="AS21" i="11" s="1"/>
  <c r="AS22" i="11" s="1"/>
  <c r="AS23" i="11" s="1"/>
  <c r="AS24" i="11" s="1"/>
  <c r="AI8" i="11"/>
  <c r="AI9" i="11" s="1"/>
  <c r="AI10" i="11" s="1"/>
  <c r="AI11" i="11" s="1"/>
  <c r="AI12" i="11" s="1"/>
  <c r="AI13" i="11" s="1"/>
  <c r="AI14" i="11" s="1"/>
  <c r="AI15" i="11" s="1"/>
  <c r="AI16" i="11" s="1"/>
  <c r="AI17" i="11" s="1"/>
  <c r="AI18" i="11" s="1"/>
  <c r="AI19" i="11" s="1"/>
  <c r="AI20" i="11" s="1"/>
  <c r="AI21" i="11" s="1"/>
  <c r="AI22" i="11" s="1"/>
  <c r="AI23" i="11" s="1"/>
  <c r="AI24" i="11" s="1"/>
  <c r="N11" i="2"/>
  <c r="M11" i="2"/>
  <c r="L11" i="2"/>
  <c r="B10" i="2"/>
  <c r="N16" i="2" l="1"/>
  <c r="B12" i="2"/>
  <c r="D10" i="2" s="1"/>
  <c r="O9" i="2"/>
  <c r="L15" i="2"/>
  <c r="M15" i="2"/>
  <c r="N15" i="2"/>
  <c r="O15" i="2"/>
  <c r="N8" i="2"/>
  <c r="O16" i="2"/>
  <c r="O8" i="2"/>
  <c r="L9" i="2"/>
  <c r="M9" i="2"/>
  <c r="N9" i="2"/>
  <c r="L16" i="2"/>
  <c r="L8" i="2"/>
  <c r="M16" i="2"/>
  <c r="M8" i="2"/>
  <c r="CW4" i="8"/>
  <c r="CW5" i="8" s="1"/>
  <c r="CW6" i="8" s="1"/>
  <c r="CW7" i="8" s="1"/>
  <c r="CW8" i="8" s="1"/>
  <c r="CW9" i="8" s="1"/>
  <c r="CW10" i="8" s="1"/>
  <c r="CW11" i="8" s="1"/>
  <c r="CW12" i="8" s="1"/>
  <c r="CW13" i="8" s="1"/>
  <c r="CW14" i="8" s="1"/>
  <c r="CW15" i="8" s="1"/>
  <c r="CW16" i="8" s="1"/>
  <c r="CW17" i="8" s="1"/>
  <c r="CW18" i="8" s="1"/>
  <c r="CW19" i="8" s="1"/>
  <c r="CW20" i="8" s="1"/>
  <c r="CW21" i="8" s="1"/>
  <c r="CW22" i="8" s="1"/>
  <c r="CW23" i="8" s="1"/>
  <c r="CW24" i="8" s="1"/>
  <c r="CW25" i="8" s="1"/>
  <c r="CW26" i="8" s="1"/>
  <c r="CW27" i="8" s="1"/>
  <c r="CW28" i="8" s="1"/>
  <c r="CW29" i="8" s="1"/>
  <c r="CW30" i="8" s="1"/>
  <c r="CW31" i="8" s="1"/>
  <c r="CW32" i="8" s="1"/>
  <c r="CW33" i="8" s="1"/>
  <c r="CW34" i="8" s="1"/>
  <c r="CW35" i="8" s="1"/>
  <c r="CW36" i="8" s="1"/>
  <c r="CW37" i="8" s="1"/>
  <c r="CW38" i="8" s="1"/>
  <c r="CW39" i="8" s="1"/>
  <c r="CW40" i="8" s="1"/>
  <c r="CW41" i="8" s="1"/>
  <c r="CW42" i="8" s="1"/>
  <c r="CW43" i="8" s="1"/>
  <c r="CW44" i="8" s="1"/>
  <c r="CW45" i="8" s="1"/>
  <c r="CW46" i="8" s="1"/>
  <c r="CW47" i="8" s="1"/>
  <c r="CW48" i="8" s="1"/>
  <c r="CW49" i="8" s="1"/>
  <c r="CW50" i="8" s="1"/>
  <c r="CW51" i="8" s="1"/>
  <c r="CW52" i="8" s="1"/>
  <c r="CW53" i="8" s="1"/>
  <c r="CW54" i="8" s="1"/>
  <c r="CW55" i="8" s="1"/>
  <c r="CW56" i="8" s="1"/>
  <c r="CW57" i="8" s="1"/>
  <c r="CW58" i="8" s="1"/>
  <c r="CW59" i="8" s="1"/>
  <c r="CW60" i="8" s="1"/>
  <c r="CW61" i="8" s="1"/>
  <c r="CW62" i="8" s="1"/>
  <c r="CW63" i="8" s="1"/>
  <c r="CW64" i="8" s="1"/>
  <c r="CW65" i="8" s="1"/>
  <c r="CW66" i="8" s="1"/>
  <c r="CW67" i="8" s="1"/>
  <c r="CW68" i="8" s="1"/>
  <c r="CW69" i="8" s="1"/>
  <c r="CW70" i="8" s="1"/>
  <c r="CW71" i="8" s="1"/>
  <c r="CW72" i="8" s="1"/>
  <c r="CW73" i="8" s="1"/>
  <c r="CW74" i="8" s="1"/>
  <c r="CW75" i="8" s="1"/>
  <c r="CW76" i="8" s="1"/>
  <c r="CW77" i="8" s="1"/>
  <c r="CW78" i="8" s="1"/>
  <c r="CW79" i="8" s="1"/>
  <c r="CW80" i="8" s="1"/>
  <c r="CW81" i="8" s="1"/>
  <c r="CW82" i="8" s="1"/>
  <c r="CW83" i="8" s="1"/>
  <c r="CW84" i="8" s="1"/>
  <c r="CW85" i="8" s="1"/>
  <c r="CW86" i="8" s="1"/>
  <c r="CW87" i="8" s="1"/>
  <c r="CW88" i="8" s="1"/>
  <c r="CW89" i="8" s="1"/>
  <c r="CW90" i="8" s="1"/>
  <c r="CW91" i="8" s="1"/>
  <c r="CW92" i="8" s="1"/>
  <c r="CW93" i="8" s="1"/>
  <c r="CW94" i="8" s="1"/>
  <c r="CW95" i="8" s="1"/>
  <c r="CW96" i="8" s="1"/>
  <c r="CW97" i="8" s="1"/>
  <c r="CW98" i="8" s="1"/>
  <c r="CW99" i="8" s="1"/>
  <c r="CW100" i="8" s="1"/>
  <c r="CW101" i="8" s="1"/>
  <c r="F5" i="3"/>
  <c r="F6" i="3" s="1"/>
  <c r="F7" i="3" s="1"/>
  <c r="F8" i="3" s="1"/>
  <c r="F9" i="3" s="1"/>
  <c r="F10" i="3" s="1"/>
  <c r="F11" i="3" s="1"/>
  <c r="F12" i="3" s="1"/>
  <c r="F13" i="3" s="1"/>
  <c r="F14" i="3" s="1"/>
  <c r="F15" i="3" s="1"/>
  <c r="F16" i="3" s="1"/>
  <c r="F17" i="3" s="1"/>
  <c r="F18" i="3" s="1"/>
  <c r="F19" i="3" s="1"/>
  <c r="AN116" i="8"/>
  <c r="B102" i="8"/>
  <c r="C102" i="8" s="1"/>
  <c r="D102" i="8" s="1"/>
  <c r="E102" i="8" s="1"/>
  <c r="F102" i="8" s="1"/>
  <c r="G102" i="8" s="1"/>
  <c r="H102" i="8" s="1"/>
  <c r="I102" i="8" s="1"/>
  <c r="J102" i="8" s="1"/>
  <c r="K102" i="8" s="1"/>
  <c r="L102" i="8" s="1"/>
  <c r="M102" i="8" s="1"/>
  <c r="N102" i="8" s="1"/>
  <c r="O102" i="8" s="1"/>
  <c r="P102" i="8" s="1"/>
  <c r="Q102" i="8" s="1"/>
  <c r="R102" i="8" s="1"/>
  <c r="S102" i="8" s="1"/>
  <c r="T102" i="8" s="1"/>
  <c r="U102" i="8" s="1"/>
  <c r="V102" i="8" s="1"/>
  <c r="W102" i="8" s="1"/>
  <c r="X102" i="8" s="1"/>
  <c r="Y102" i="8" s="1"/>
  <c r="Z102" i="8" s="1"/>
  <c r="AA102" i="8" s="1"/>
  <c r="AB102" i="8" s="1"/>
  <c r="AC102" i="8" s="1"/>
  <c r="AD102" i="8" s="1"/>
  <c r="AE102" i="8" s="1"/>
  <c r="AF102" i="8" s="1"/>
  <c r="AG102" i="8" s="1"/>
  <c r="AH102" i="8" s="1"/>
  <c r="AI102" i="8" s="1"/>
  <c r="AJ102" i="8" s="1"/>
  <c r="AK102" i="8" s="1"/>
  <c r="AL102" i="8" s="1"/>
  <c r="AM102" i="8" s="1"/>
  <c r="AN102" i="8" s="1"/>
  <c r="AO102" i="8" s="1"/>
  <c r="AP102" i="8" s="1"/>
  <c r="AQ102" i="8" s="1"/>
  <c r="AR102" i="8" s="1"/>
  <c r="AS102" i="8" s="1"/>
  <c r="AT102" i="8" s="1"/>
  <c r="AU102" i="8" s="1"/>
  <c r="AV102" i="8" s="1"/>
  <c r="AW102" i="8" s="1"/>
  <c r="AX102" i="8" s="1"/>
  <c r="AY102" i="8" s="1"/>
  <c r="AZ102" i="8" s="1"/>
  <c r="BA102" i="8" s="1"/>
  <c r="BB102" i="8" s="1"/>
  <c r="BC102" i="8" s="1"/>
  <c r="BD102" i="8" s="1"/>
  <c r="BE102" i="8" s="1"/>
  <c r="BF102" i="8" s="1"/>
  <c r="BG102" i="8" s="1"/>
  <c r="BH102" i="8" s="1"/>
  <c r="BI102" i="8" s="1"/>
  <c r="BJ102" i="8" s="1"/>
  <c r="BK102" i="8" s="1"/>
  <c r="BL102" i="8" s="1"/>
  <c r="BM102" i="8" s="1"/>
  <c r="BN102" i="8" s="1"/>
  <c r="BO102" i="8" s="1"/>
  <c r="BP102" i="8" s="1"/>
  <c r="BQ102" i="8" s="1"/>
  <c r="BR102" i="8" s="1"/>
  <c r="BS102" i="8" s="1"/>
  <c r="BT102" i="8" s="1"/>
  <c r="BU102" i="8" s="1"/>
  <c r="BV102" i="8" s="1"/>
  <c r="BW102" i="8" s="1"/>
  <c r="BX102" i="8" s="1"/>
  <c r="BY102" i="8" s="1"/>
  <c r="BZ102" i="8" s="1"/>
  <c r="CA102" i="8" s="1"/>
  <c r="CB102" i="8" s="1"/>
  <c r="CC102" i="8" s="1"/>
  <c r="CD102" i="8" s="1"/>
  <c r="CE102" i="8" s="1"/>
  <c r="CF102" i="8" s="1"/>
  <c r="CG102" i="8" s="1"/>
  <c r="CH102" i="8" s="1"/>
  <c r="CI102" i="8" s="1"/>
  <c r="CJ102" i="8" s="1"/>
  <c r="CK102" i="8" s="1"/>
  <c r="CL102" i="8" s="1"/>
  <c r="CM102" i="8" s="1"/>
  <c r="CN102" i="8" s="1"/>
  <c r="CO102" i="8" s="1"/>
  <c r="CP102" i="8" s="1"/>
  <c r="CQ102" i="8" s="1"/>
  <c r="CR102" i="8" s="1"/>
  <c r="CS102" i="8" s="1"/>
  <c r="CT102" i="8" s="1"/>
  <c r="CU102" i="8" s="1"/>
  <c r="CV102" i="8" s="1"/>
  <c r="B2" i="8"/>
  <c r="B3" i="8" s="1"/>
  <c r="A4" i="8"/>
  <c r="B4" i="8" s="1"/>
  <c r="D9" i="2" l="1"/>
  <c r="B9" i="2"/>
  <c r="B7" i="2"/>
  <c r="C2" i="8"/>
  <c r="A5" i="8"/>
  <c r="O10" i="2" l="1"/>
  <c r="L17" i="2"/>
  <c r="M17" i="2"/>
  <c r="M10" i="2"/>
  <c r="N10" i="2"/>
  <c r="L10" i="2"/>
  <c r="O17" i="2"/>
  <c r="N17" i="2"/>
  <c r="D2" i="8"/>
  <c r="D5" i="8" s="1"/>
  <c r="C4" i="8"/>
  <c r="C3" i="8"/>
  <c r="C5" i="8"/>
  <c r="B5" i="8"/>
  <c r="A6" i="8"/>
  <c r="D8" i="2"/>
  <c r="D6" i="8" l="1"/>
  <c r="C6" i="8"/>
  <c r="B6" i="8"/>
  <c r="E2" i="8"/>
  <c r="D3" i="8"/>
  <c r="D4" i="8"/>
  <c r="A7" i="8"/>
  <c r="C18" i="1"/>
  <c r="C24" i="1"/>
  <c r="C23" i="1"/>
  <c r="C21" i="1"/>
  <c r="C22" i="1"/>
  <c r="C20" i="1"/>
  <c r="C19" i="1"/>
  <c r="E7" i="8" l="1"/>
  <c r="D7" i="8"/>
  <c r="C7" i="8"/>
  <c r="B7" i="8"/>
  <c r="F2" i="8"/>
  <c r="F7" i="8" s="1"/>
  <c r="E3" i="8"/>
  <c r="E4" i="8"/>
  <c r="E5" i="8"/>
  <c r="E6" i="8"/>
  <c r="A8" i="8"/>
  <c r="C25" i="1"/>
  <c r="C26" i="1" s="1"/>
  <c r="C8" i="8" l="1"/>
  <c r="B8" i="8"/>
  <c r="E8" i="8"/>
  <c r="F8" i="8"/>
  <c r="D8" i="8"/>
  <c r="G2" i="8"/>
  <c r="F4" i="8"/>
  <c r="F3" i="8"/>
  <c r="F5" i="8"/>
  <c r="F6" i="8"/>
  <c r="A9" i="8"/>
  <c r="B28" i="1" l="1"/>
  <c r="B30" i="1" s="1" a="1"/>
  <c r="B30" i="1" s="1"/>
  <c r="E9" i="8"/>
  <c r="D9" i="8"/>
  <c r="C9" i="8"/>
  <c r="B9" i="8"/>
  <c r="G9" i="8"/>
  <c r="F9" i="8"/>
  <c r="H2" i="8"/>
  <c r="H9" i="8" s="1"/>
  <c r="G4" i="8"/>
  <c r="G3" i="8"/>
  <c r="G5" i="8"/>
  <c r="G6" i="8"/>
  <c r="G7" i="8"/>
  <c r="G8" i="8"/>
  <c r="A10" i="8"/>
  <c r="B14" i="2"/>
  <c r="B16" i="2" s="1"/>
  <c r="J18" i="2" l="1"/>
  <c r="I11" i="2"/>
  <c r="H11" i="2"/>
  <c r="G11" i="2"/>
  <c r="I18" i="2"/>
  <c r="H18" i="2"/>
  <c r="J11" i="2"/>
  <c r="G18" i="2"/>
  <c r="H16" i="2"/>
  <c r="J15" i="2"/>
  <c r="G15" i="2"/>
  <c r="I8" i="2"/>
  <c r="G8" i="2"/>
  <c r="I16" i="2"/>
  <c r="I15" i="2"/>
  <c r="G16" i="2"/>
  <c r="I9" i="2"/>
  <c r="G9" i="2"/>
  <c r="B10" i="8"/>
  <c r="H10" i="8"/>
  <c r="G10" i="8"/>
  <c r="F10" i="8"/>
  <c r="E10" i="8"/>
  <c r="D10" i="8"/>
  <c r="C10" i="8"/>
  <c r="I2" i="8"/>
  <c r="H3" i="8"/>
  <c r="H4" i="8"/>
  <c r="H5" i="8"/>
  <c r="H6" i="8"/>
  <c r="H7" i="8"/>
  <c r="H8" i="8"/>
  <c r="A11" i="8"/>
  <c r="G10" i="2" l="1"/>
  <c r="I10" i="2"/>
  <c r="J16" i="2"/>
  <c r="H9" i="2"/>
  <c r="J9" i="2"/>
  <c r="H8" i="2"/>
  <c r="J8" i="2"/>
  <c r="H15" i="2"/>
  <c r="I11" i="8"/>
  <c r="H11" i="8"/>
  <c r="G11" i="8"/>
  <c r="F11" i="8"/>
  <c r="E11" i="8"/>
  <c r="D11" i="8"/>
  <c r="C11" i="8"/>
  <c r="B11" i="8"/>
  <c r="J2" i="8"/>
  <c r="I3" i="8"/>
  <c r="I4" i="8"/>
  <c r="I5" i="8"/>
  <c r="I6" i="8"/>
  <c r="I7" i="8"/>
  <c r="I8" i="8"/>
  <c r="I9" i="8"/>
  <c r="I10" i="8"/>
  <c r="A12" i="8"/>
  <c r="J10" i="2" l="1"/>
  <c r="H10" i="2"/>
  <c r="H17" i="2"/>
  <c r="I17" i="2"/>
  <c r="G17" i="2"/>
  <c r="J17" i="2"/>
  <c r="J12" i="8"/>
  <c r="I12" i="8"/>
  <c r="H12" i="8"/>
  <c r="G12" i="8"/>
  <c r="F12" i="8"/>
  <c r="E12" i="8"/>
  <c r="D12" i="8"/>
  <c r="C12" i="8"/>
  <c r="B12" i="8"/>
  <c r="K2" i="8"/>
  <c r="K12" i="8" s="1"/>
  <c r="J3" i="8"/>
  <c r="J4" i="8"/>
  <c r="J5" i="8"/>
  <c r="J6" i="8"/>
  <c r="J7" i="8"/>
  <c r="J8" i="8"/>
  <c r="J9" i="8"/>
  <c r="J10" i="8"/>
  <c r="J11" i="8"/>
  <c r="A13" i="8"/>
  <c r="L2" i="8" l="1"/>
  <c r="L13" i="8" s="1"/>
  <c r="K3" i="8"/>
  <c r="K4" i="8"/>
  <c r="K5" i="8"/>
  <c r="K6" i="8"/>
  <c r="K7" i="8"/>
  <c r="K8" i="8"/>
  <c r="K9" i="8"/>
  <c r="K10" i="8"/>
  <c r="K11" i="8"/>
  <c r="I13" i="8"/>
  <c r="H13" i="8"/>
  <c r="G13" i="8"/>
  <c r="F13" i="8"/>
  <c r="E13" i="8"/>
  <c r="D13" i="8"/>
  <c r="C13" i="8"/>
  <c r="B13" i="8"/>
  <c r="J13" i="8"/>
  <c r="K13" i="8"/>
  <c r="A14" i="8"/>
  <c r="F14" i="8" l="1"/>
  <c r="E14" i="8"/>
  <c r="D14" i="8"/>
  <c r="C14" i="8"/>
  <c r="B14" i="8"/>
  <c r="L14" i="8"/>
  <c r="K14" i="8"/>
  <c r="G14" i="8"/>
  <c r="J14" i="8"/>
  <c r="I14" i="8"/>
  <c r="H14" i="8"/>
  <c r="M2" i="8"/>
  <c r="M14" i="8" s="1"/>
  <c r="L3" i="8"/>
  <c r="L4" i="8"/>
  <c r="L5" i="8"/>
  <c r="L6" i="8"/>
  <c r="L7" i="8"/>
  <c r="L8" i="8"/>
  <c r="L9" i="8"/>
  <c r="L10" i="8"/>
  <c r="L11" i="8"/>
  <c r="L12" i="8"/>
  <c r="A15" i="8"/>
  <c r="C15" i="8" l="1"/>
  <c r="B15" i="8"/>
  <c r="M15" i="8"/>
  <c r="L15" i="8"/>
  <c r="K15" i="8"/>
  <c r="J15" i="8"/>
  <c r="I15" i="8"/>
  <c r="H15" i="8"/>
  <c r="D15" i="8"/>
  <c r="G15" i="8"/>
  <c r="F15" i="8"/>
  <c r="E15" i="8"/>
  <c r="N2" i="8"/>
  <c r="N15" i="8" s="1"/>
  <c r="M3" i="8"/>
  <c r="M4" i="8"/>
  <c r="M5" i="8"/>
  <c r="M6" i="8"/>
  <c r="M7" i="8"/>
  <c r="M8" i="8"/>
  <c r="M9" i="8"/>
  <c r="M10" i="8"/>
  <c r="M11" i="8"/>
  <c r="M12" i="8"/>
  <c r="M13" i="8"/>
  <c r="A16" i="8"/>
  <c r="O2" i="8" l="1"/>
  <c r="O16" i="8" s="1"/>
  <c r="N3" i="8"/>
  <c r="N4" i="8"/>
  <c r="N5" i="8"/>
  <c r="N6" i="8"/>
  <c r="N7" i="8"/>
  <c r="N8" i="8"/>
  <c r="N9" i="8"/>
  <c r="N10" i="8"/>
  <c r="N11" i="8"/>
  <c r="N12" i="8"/>
  <c r="N13" i="8"/>
  <c r="N14" i="8"/>
  <c r="N16" i="8"/>
  <c r="M16" i="8"/>
  <c r="L16" i="8"/>
  <c r="K16" i="8"/>
  <c r="J16" i="8"/>
  <c r="I16" i="8"/>
  <c r="H16" i="8"/>
  <c r="G16" i="8"/>
  <c r="F16" i="8"/>
  <c r="E16" i="8"/>
  <c r="B16" i="8"/>
  <c r="D16" i="8"/>
  <c r="C16" i="8"/>
  <c r="A17" i="8"/>
  <c r="M17" i="8" l="1"/>
  <c r="L17" i="8"/>
  <c r="K17" i="8"/>
  <c r="J17" i="8"/>
  <c r="I17" i="8"/>
  <c r="H17" i="8"/>
  <c r="G17" i="8"/>
  <c r="F17" i="8"/>
  <c r="E17" i="8"/>
  <c r="D17" i="8"/>
  <c r="C17" i="8"/>
  <c r="B17" i="8"/>
  <c r="N17" i="8"/>
  <c r="O17" i="8"/>
  <c r="P2" i="8"/>
  <c r="P17" i="8" s="1"/>
  <c r="O3" i="8"/>
  <c r="O4" i="8"/>
  <c r="O5" i="8"/>
  <c r="O6" i="8"/>
  <c r="O7" i="8"/>
  <c r="O8" i="8"/>
  <c r="O9" i="8"/>
  <c r="O10" i="8"/>
  <c r="O11" i="8"/>
  <c r="O12" i="8"/>
  <c r="O13" i="8"/>
  <c r="O14" i="8"/>
  <c r="O15" i="8"/>
  <c r="A18" i="8"/>
  <c r="Q2" i="8" l="1"/>
  <c r="P3" i="8"/>
  <c r="P4" i="8"/>
  <c r="P5" i="8"/>
  <c r="P6" i="8"/>
  <c r="P7" i="8"/>
  <c r="P8" i="8"/>
  <c r="P9" i="8"/>
  <c r="P10" i="8"/>
  <c r="P11" i="8"/>
  <c r="P12" i="8"/>
  <c r="P13" i="8"/>
  <c r="P14" i="8"/>
  <c r="P15" i="8"/>
  <c r="P16" i="8"/>
  <c r="J18" i="8"/>
  <c r="I18" i="8"/>
  <c r="H18" i="8"/>
  <c r="G18" i="8"/>
  <c r="F18" i="8"/>
  <c r="E18" i="8"/>
  <c r="D18" i="8"/>
  <c r="C18" i="8"/>
  <c r="B18" i="8"/>
  <c r="Q18" i="8"/>
  <c r="P18" i="8"/>
  <c r="O18" i="8"/>
  <c r="K18" i="8"/>
  <c r="N18" i="8"/>
  <c r="M18" i="8"/>
  <c r="L18" i="8"/>
  <c r="A19" i="8"/>
  <c r="G19" i="8" l="1"/>
  <c r="F19" i="8"/>
  <c r="E19" i="8"/>
  <c r="D19" i="8"/>
  <c r="C19" i="8"/>
  <c r="B19" i="8"/>
  <c r="Q19" i="8"/>
  <c r="P19" i="8"/>
  <c r="O19" i="8"/>
  <c r="N19" i="8"/>
  <c r="M19" i="8"/>
  <c r="L19" i="8"/>
  <c r="H19" i="8"/>
  <c r="K19" i="8"/>
  <c r="J19" i="8"/>
  <c r="I19" i="8"/>
  <c r="R2" i="8"/>
  <c r="R19" i="8" s="1"/>
  <c r="Q3" i="8"/>
  <c r="Q4" i="8"/>
  <c r="Q5" i="8"/>
  <c r="Q6" i="8"/>
  <c r="Q7" i="8"/>
  <c r="Q8" i="8"/>
  <c r="Q9" i="8"/>
  <c r="Q10" i="8"/>
  <c r="Q11" i="8"/>
  <c r="Q12" i="8"/>
  <c r="Q13" i="8"/>
  <c r="Q14" i="8"/>
  <c r="Q15" i="8"/>
  <c r="Q16" i="8"/>
  <c r="Q17" i="8"/>
  <c r="A20" i="8"/>
  <c r="R20" i="8" l="1"/>
  <c r="B20" i="8"/>
  <c r="Q20" i="8"/>
  <c r="P20" i="8"/>
  <c r="O20" i="8"/>
  <c r="N20" i="8"/>
  <c r="M20" i="8"/>
  <c r="L20" i="8"/>
  <c r="K20" i="8"/>
  <c r="J20" i="8"/>
  <c r="I20" i="8"/>
  <c r="H20" i="8"/>
  <c r="S20" i="8"/>
  <c r="C20" i="8"/>
  <c r="G20" i="8"/>
  <c r="F20" i="8"/>
  <c r="E20" i="8"/>
  <c r="D20" i="8"/>
  <c r="S2" i="8"/>
  <c r="R3" i="8"/>
  <c r="R4" i="8"/>
  <c r="R5" i="8"/>
  <c r="R6" i="8"/>
  <c r="R7" i="8"/>
  <c r="R8" i="8"/>
  <c r="R9" i="8"/>
  <c r="R10" i="8"/>
  <c r="R11" i="8"/>
  <c r="R12" i="8"/>
  <c r="R13" i="8"/>
  <c r="R14" i="8"/>
  <c r="R15" i="8"/>
  <c r="R16" i="8"/>
  <c r="R17" i="8"/>
  <c r="R18" i="8"/>
  <c r="A21" i="8"/>
  <c r="T2" i="8" l="1"/>
  <c r="S3" i="8"/>
  <c r="S4" i="8"/>
  <c r="S5" i="8"/>
  <c r="S6" i="8"/>
  <c r="S7" i="8"/>
  <c r="S8" i="8"/>
  <c r="S9" i="8"/>
  <c r="S10" i="8"/>
  <c r="S11" i="8"/>
  <c r="S12" i="8"/>
  <c r="S13" i="8"/>
  <c r="S14" i="8"/>
  <c r="S15" i="8"/>
  <c r="S16" i="8"/>
  <c r="S17" i="8"/>
  <c r="S18" i="8"/>
  <c r="S19" i="8"/>
  <c r="O21" i="8"/>
  <c r="N21" i="8"/>
  <c r="M21" i="8"/>
  <c r="L21" i="8"/>
  <c r="K21" i="8"/>
  <c r="J21" i="8"/>
  <c r="I21" i="8"/>
  <c r="H21" i="8"/>
  <c r="G21" i="8"/>
  <c r="F21" i="8"/>
  <c r="E21" i="8"/>
  <c r="R21" i="8"/>
  <c r="P21" i="8"/>
  <c r="D21" i="8"/>
  <c r="C21" i="8"/>
  <c r="B21" i="8"/>
  <c r="Q21" i="8"/>
  <c r="T21" i="8"/>
  <c r="S21" i="8"/>
  <c r="A22" i="8"/>
  <c r="L22" i="8" l="1"/>
  <c r="K22" i="8"/>
  <c r="J22" i="8"/>
  <c r="I22" i="8"/>
  <c r="H22" i="8"/>
  <c r="G22" i="8"/>
  <c r="F22" i="8"/>
  <c r="E22" i="8"/>
  <c r="T22" i="8"/>
  <c r="D22" i="8"/>
  <c r="S22" i="8"/>
  <c r="C22" i="8"/>
  <c r="R22" i="8"/>
  <c r="B22" i="8"/>
  <c r="O22" i="8"/>
  <c r="M22" i="8"/>
  <c r="Q22" i="8"/>
  <c r="P22" i="8"/>
  <c r="N22" i="8"/>
  <c r="U2" i="8"/>
  <c r="U22" i="8" s="1"/>
  <c r="T3" i="8"/>
  <c r="T4" i="8"/>
  <c r="T5" i="8"/>
  <c r="T6" i="8"/>
  <c r="T7" i="8"/>
  <c r="T8" i="8"/>
  <c r="T9" i="8"/>
  <c r="T10" i="8"/>
  <c r="T11" i="8"/>
  <c r="T12" i="8"/>
  <c r="T13" i="8"/>
  <c r="T14" i="8"/>
  <c r="T15" i="8"/>
  <c r="T16" i="8"/>
  <c r="T17" i="8"/>
  <c r="T18" i="8"/>
  <c r="T19" i="8"/>
  <c r="T20" i="8"/>
  <c r="A23" i="8"/>
  <c r="I23" i="8" l="1"/>
  <c r="H23" i="8"/>
  <c r="G23" i="8"/>
  <c r="F23" i="8"/>
  <c r="U23" i="8"/>
  <c r="E23" i="8"/>
  <c r="T23" i="8"/>
  <c r="D23" i="8"/>
  <c r="S23" i="8"/>
  <c r="C23" i="8"/>
  <c r="R23" i="8"/>
  <c r="B23" i="8"/>
  <c r="Q23" i="8"/>
  <c r="P23" i="8"/>
  <c r="O23" i="8"/>
  <c r="L23" i="8"/>
  <c r="J23" i="8"/>
  <c r="N23" i="8"/>
  <c r="M23" i="8"/>
  <c r="K23" i="8"/>
  <c r="V2" i="8"/>
  <c r="V23" i="8" s="1"/>
  <c r="U4" i="8"/>
  <c r="U3" i="8"/>
  <c r="U5" i="8"/>
  <c r="U6" i="8"/>
  <c r="U7" i="8"/>
  <c r="U8" i="8"/>
  <c r="U9" i="8"/>
  <c r="U10" i="8"/>
  <c r="U11" i="8"/>
  <c r="U12" i="8"/>
  <c r="U13" i="8"/>
  <c r="U14" i="8"/>
  <c r="U15" i="8"/>
  <c r="U16" i="8"/>
  <c r="U17" i="8"/>
  <c r="U18" i="8"/>
  <c r="U19" i="8"/>
  <c r="U20" i="8"/>
  <c r="U21" i="8"/>
  <c r="A24" i="8"/>
  <c r="W2" i="8" l="1"/>
  <c r="V4" i="8"/>
  <c r="V3" i="8"/>
  <c r="V5" i="8"/>
  <c r="V6" i="8"/>
  <c r="V7" i="8"/>
  <c r="V8" i="8"/>
  <c r="V9" i="8"/>
  <c r="V10" i="8"/>
  <c r="V11" i="8"/>
  <c r="V12" i="8"/>
  <c r="V13" i="8"/>
  <c r="V14" i="8"/>
  <c r="V15" i="8"/>
  <c r="V16" i="8"/>
  <c r="V17" i="8"/>
  <c r="V18" i="8"/>
  <c r="V19" i="8"/>
  <c r="V20" i="8"/>
  <c r="V21" i="8"/>
  <c r="V22" i="8"/>
  <c r="V24" i="8"/>
  <c r="F24" i="8"/>
  <c r="U24" i="8"/>
  <c r="E24" i="8"/>
  <c r="T24" i="8"/>
  <c r="D24" i="8"/>
  <c r="S24" i="8"/>
  <c r="C24" i="8"/>
  <c r="R24" i="8"/>
  <c r="B24" i="8"/>
  <c r="Q24" i="8"/>
  <c r="P24" i="8"/>
  <c r="O24" i="8"/>
  <c r="N24" i="8"/>
  <c r="M24" i="8"/>
  <c r="L24" i="8"/>
  <c r="I24" i="8"/>
  <c r="W24" i="8"/>
  <c r="G24" i="8"/>
  <c r="K24" i="8"/>
  <c r="J24" i="8"/>
  <c r="H24" i="8"/>
  <c r="A25" i="8"/>
  <c r="S25" i="8" l="1"/>
  <c r="C25" i="8"/>
  <c r="R25" i="8"/>
  <c r="B25" i="8"/>
  <c r="Q25" i="8"/>
  <c r="P25" i="8"/>
  <c r="O25" i="8"/>
  <c r="N25" i="8"/>
  <c r="M25" i="8"/>
  <c r="L25" i="8"/>
  <c r="K25" i="8"/>
  <c r="J25" i="8"/>
  <c r="I25" i="8"/>
  <c r="V25" i="8"/>
  <c r="F25" i="8"/>
  <c r="T25" i="8"/>
  <c r="D25" i="8"/>
  <c r="W25" i="8"/>
  <c r="U25" i="8"/>
  <c r="H25" i="8"/>
  <c r="G25" i="8"/>
  <c r="E25" i="8"/>
  <c r="X2" i="8"/>
  <c r="W4" i="8"/>
  <c r="W3" i="8"/>
  <c r="W5" i="8"/>
  <c r="W6" i="8"/>
  <c r="W7" i="8"/>
  <c r="W8" i="8"/>
  <c r="W9" i="8"/>
  <c r="W10" i="8"/>
  <c r="W11" i="8"/>
  <c r="W12" i="8"/>
  <c r="W13" i="8"/>
  <c r="W14" i="8"/>
  <c r="W15" i="8"/>
  <c r="W16" i="8"/>
  <c r="W17" i="8"/>
  <c r="W18" i="8"/>
  <c r="W19" i="8"/>
  <c r="W20" i="8"/>
  <c r="W21" i="8"/>
  <c r="W22" i="8"/>
  <c r="W23" i="8"/>
  <c r="A26" i="8"/>
  <c r="P26" i="8" l="1"/>
  <c r="O26" i="8"/>
  <c r="N26" i="8"/>
  <c r="M26" i="8"/>
  <c r="L26" i="8"/>
  <c r="K26" i="8"/>
  <c r="J26" i="8"/>
  <c r="I26" i="8"/>
  <c r="X26" i="8"/>
  <c r="H26" i="8"/>
  <c r="W26" i="8"/>
  <c r="G26" i="8"/>
  <c r="V26" i="8"/>
  <c r="F26" i="8"/>
  <c r="S26" i="8"/>
  <c r="C26" i="8"/>
  <c r="Q26" i="8"/>
  <c r="U26" i="8"/>
  <c r="T26" i="8"/>
  <c r="R26" i="8"/>
  <c r="E26" i="8"/>
  <c r="D26" i="8"/>
  <c r="B26" i="8"/>
  <c r="Y2" i="8"/>
  <c r="Y26" i="8" s="1"/>
  <c r="X3" i="8"/>
  <c r="X4" i="8"/>
  <c r="X5" i="8"/>
  <c r="X6" i="8"/>
  <c r="X7" i="8"/>
  <c r="X8" i="8"/>
  <c r="X9" i="8"/>
  <c r="X10" i="8"/>
  <c r="X11" i="8"/>
  <c r="X12" i="8"/>
  <c r="X13" i="8"/>
  <c r="X14" i="8"/>
  <c r="X15" i="8"/>
  <c r="X16" i="8"/>
  <c r="X17" i="8"/>
  <c r="X18" i="8"/>
  <c r="X19" i="8"/>
  <c r="X20" i="8"/>
  <c r="X21" i="8"/>
  <c r="X22" i="8"/>
  <c r="X23" i="8"/>
  <c r="X24" i="8"/>
  <c r="X25" i="8"/>
  <c r="A27" i="8"/>
  <c r="M27" i="8" l="1"/>
  <c r="L27" i="8"/>
  <c r="K27" i="8"/>
  <c r="J27" i="8"/>
  <c r="Y27" i="8"/>
  <c r="I27" i="8"/>
  <c r="X27" i="8"/>
  <c r="H27" i="8"/>
  <c r="W27" i="8"/>
  <c r="G27" i="8"/>
  <c r="V27" i="8"/>
  <c r="F27" i="8"/>
  <c r="U27" i="8"/>
  <c r="E27" i="8"/>
  <c r="T27" i="8"/>
  <c r="D27" i="8"/>
  <c r="S27" i="8"/>
  <c r="C27" i="8"/>
  <c r="P27" i="8"/>
  <c r="N27" i="8"/>
  <c r="O27" i="8"/>
  <c r="B27" i="8"/>
  <c r="Q27" i="8"/>
  <c r="R27" i="8"/>
  <c r="Z2" i="8"/>
  <c r="Z27" i="8" s="1"/>
  <c r="Y3" i="8"/>
  <c r="Y4" i="8"/>
  <c r="Y5" i="8"/>
  <c r="Y6" i="8"/>
  <c r="Y7" i="8"/>
  <c r="Y8" i="8"/>
  <c r="Y9" i="8"/>
  <c r="Y10" i="8"/>
  <c r="Y11" i="8"/>
  <c r="Y12" i="8"/>
  <c r="Y13" i="8"/>
  <c r="Y14" i="8"/>
  <c r="Y15" i="8"/>
  <c r="Y16" i="8"/>
  <c r="Y17" i="8"/>
  <c r="Y18" i="8"/>
  <c r="Y19" i="8"/>
  <c r="Y20" i="8"/>
  <c r="Y21" i="8"/>
  <c r="Y22" i="8"/>
  <c r="Y23" i="8"/>
  <c r="Y24" i="8"/>
  <c r="Y25" i="8"/>
  <c r="A28" i="8"/>
  <c r="Z28" i="8" l="1"/>
  <c r="J28" i="8"/>
  <c r="Y28" i="8"/>
  <c r="I28" i="8"/>
  <c r="X28" i="8"/>
  <c r="H28" i="8"/>
  <c r="W28" i="8"/>
  <c r="G28" i="8"/>
  <c r="V28" i="8"/>
  <c r="F28" i="8"/>
  <c r="U28" i="8"/>
  <c r="E28" i="8"/>
  <c r="T28" i="8"/>
  <c r="D28" i="8"/>
  <c r="S28" i="8"/>
  <c r="C28" i="8"/>
  <c r="R28" i="8"/>
  <c r="B28" i="8"/>
  <c r="Q28" i="8"/>
  <c r="P28" i="8"/>
  <c r="M28" i="8"/>
  <c r="K28" i="8"/>
  <c r="O28" i="8"/>
  <c r="N28" i="8"/>
  <c r="L28" i="8"/>
  <c r="AA2" i="8"/>
  <c r="AA28" i="8" s="1"/>
  <c r="Z3" i="8"/>
  <c r="Z4" i="8"/>
  <c r="Z5" i="8"/>
  <c r="Z6" i="8"/>
  <c r="Z7" i="8"/>
  <c r="Z8" i="8"/>
  <c r="Z9" i="8"/>
  <c r="Z10" i="8"/>
  <c r="Z11" i="8"/>
  <c r="Z12" i="8"/>
  <c r="Z13" i="8"/>
  <c r="Z14" i="8"/>
  <c r="Z15" i="8"/>
  <c r="Z16" i="8"/>
  <c r="Z17" i="8"/>
  <c r="Z18" i="8"/>
  <c r="Z19" i="8"/>
  <c r="Z20" i="8"/>
  <c r="Z21" i="8"/>
  <c r="Z22" i="8"/>
  <c r="Z23" i="8"/>
  <c r="Z24" i="8"/>
  <c r="Z25" i="8"/>
  <c r="Z26" i="8"/>
  <c r="A29" i="8"/>
  <c r="W29" i="8" l="1"/>
  <c r="G29" i="8"/>
  <c r="V29" i="8"/>
  <c r="F29" i="8"/>
  <c r="U29" i="8"/>
  <c r="E29" i="8"/>
  <c r="T29" i="8"/>
  <c r="D29" i="8"/>
  <c r="S29" i="8"/>
  <c r="C29" i="8"/>
  <c r="R29" i="8"/>
  <c r="B29" i="8"/>
  <c r="Q29" i="8"/>
  <c r="P29" i="8"/>
  <c r="O29" i="8"/>
  <c r="N29" i="8"/>
  <c r="M29" i="8"/>
  <c r="Z29" i="8"/>
  <c r="J29" i="8"/>
  <c r="X29" i="8"/>
  <c r="H29" i="8"/>
  <c r="AA29" i="8"/>
  <c r="Y29" i="8"/>
  <c r="L29" i="8"/>
  <c r="K29" i="8"/>
  <c r="I29" i="8"/>
  <c r="AB2" i="8"/>
  <c r="AB29" i="8" s="1"/>
  <c r="AA3" i="8"/>
  <c r="AA4" i="8"/>
  <c r="AA5" i="8"/>
  <c r="AA6" i="8"/>
  <c r="AA7" i="8"/>
  <c r="AA8" i="8"/>
  <c r="AA9" i="8"/>
  <c r="AA10" i="8"/>
  <c r="AA11" i="8"/>
  <c r="AA12" i="8"/>
  <c r="AA13" i="8"/>
  <c r="AA14" i="8"/>
  <c r="AA15" i="8"/>
  <c r="AA16" i="8"/>
  <c r="AA17" i="8"/>
  <c r="AA18" i="8"/>
  <c r="AA19" i="8"/>
  <c r="AA20" i="8"/>
  <c r="AA21" i="8"/>
  <c r="AA22" i="8"/>
  <c r="AA23" i="8"/>
  <c r="AA24" i="8"/>
  <c r="AA25" i="8"/>
  <c r="AA26" i="8"/>
  <c r="AA27" i="8"/>
  <c r="A30" i="8"/>
  <c r="S30" i="8" l="1"/>
  <c r="C30" i="8"/>
  <c r="R30" i="8"/>
  <c r="B30" i="8"/>
  <c r="Q30" i="8"/>
  <c r="P30" i="8"/>
  <c r="O30" i="8"/>
  <c r="N30" i="8"/>
  <c r="M30" i="8"/>
  <c r="AB30" i="8"/>
  <c r="L30" i="8"/>
  <c r="D30" i="8"/>
  <c r="AA30" i="8"/>
  <c r="Z30" i="8"/>
  <c r="Y30" i="8"/>
  <c r="X30" i="8"/>
  <c r="W30" i="8"/>
  <c r="V30" i="8"/>
  <c r="U30" i="8"/>
  <c r="T30" i="8"/>
  <c r="K30" i="8"/>
  <c r="J30" i="8"/>
  <c r="G30" i="8"/>
  <c r="E30" i="8"/>
  <c r="I30" i="8"/>
  <c r="H30" i="8"/>
  <c r="F30" i="8"/>
  <c r="AC2" i="8"/>
  <c r="AC30" i="8" s="1"/>
  <c r="AB3" i="8"/>
  <c r="AB4" i="8"/>
  <c r="AB5" i="8"/>
  <c r="AB6" i="8"/>
  <c r="AB7" i="8"/>
  <c r="AB8" i="8"/>
  <c r="AB9" i="8"/>
  <c r="AB10" i="8"/>
  <c r="AB11" i="8"/>
  <c r="AB12" i="8"/>
  <c r="AB13" i="8"/>
  <c r="AB14" i="8"/>
  <c r="AB15" i="8"/>
  <c r="AB16" i="8"/>
  <c r="AB17" i="8"/>
  <c r="AB18" i="8"/>
  <c r="AB19" i="8"/>
  <c r="AB20" i="8"/>
  <c r="AB21" i="8"/>
  <c r="AB22" i="8"/>
  <c r="AB23" i="8"/>
  <c r="AB24" i="8"/>
  <c r="AB25" i="8"/>
  <c r="AB26" i="8"/>
  <c r="AB27" i="8"/>
  <c r="AB28" i="8"/>
  <c r="A31" i="8"/>
  <c r="P31" i="8" l="1"/>
  <c r="O31" i="8"/>
  <c r="N31" i="8"/>
  <c r="AC31" i="8"/>
  <c r="M31" i="8"/>
  <c r="AB31" i="8"/>
  <c r="L31" i="8"/>
  <c r="AA31" i="8"/>
  <c r="K31" i="8"/>
  <c r="Z31" i="8"/>
  <c r="J31" i="8"/>
  <c r="Y31" i="8"/>
  <c r="I31" i="8"/>
  <c r="V31" i="8"/>
  <c r="U31" i="8"/>
  <c r="E31" i="8"/>
  <c r="D31" i="8"/>
  <c r="C31" i="8"/>
  <c r="B31" i="8"/>
  <c r="X31" i="8"/>
  <c r="W31" i="8"/>
  <c r="T31" i="8"/>
  <c r="S31" i="8"/>
  <c r="H31" i="8"/>
  <c r="F31" i="8"/>
  <c r="R31" i="8"/>
  <c r="Q31" i="8"/>
  <c r="G31" i="8"/>
  <c r="AD2" i="8"/>
  <c r="AC3" i="8"/>
  <c r="AC4" i="8"/>
  <c r="AC5" i="8"/>
  <c r="AC6" i="8"/>
  <c r="AC7" i="8"/>
  <c r="AC8" i="8"/>
  <c r="AC9" i="8"/>
  <c r="AC10" i="8"/>
  <c r="AC11" i="8"/>
  <c r="AC12" i="8"/>
  <c r="AC13" i="8"/>
  <c r="AC14" i="8"/>
  <c r="AC15" i="8"/>
  <c r="AC16" i="8"/>
  <c r="AC17" i="8"/>
  <c r="AC18" i="8"/>
  <c r="AC19" i="8"/>
  <c r="AC20" i="8"/>
  <c r="AC21" i="8"/>
  <c r="AC22" i="8"/>
  <c r="AC23" i="8"/>
  <c r="AC24" i="8"/>
  <c r="AC25" i="8"/>
  <c r="AC26" i="8"/>
  <c r="AC27" i="8"/>
  <c r="AC28" i="8"/>
  <c r="AC29" i="8"/>
  <c r="A32" i="8"/>
  <c r="AC32" i="8" l="1"/>
  <c r="M32" i="8"/>
  <c r="AB32" i="8"/>
  <c r="L32" i="8"/>
  <c r="AA32" i="8"/>
  <c r="K32" i="8"/>
  <c r="Z32" i="8"/>
  <c r="J32" i="8"/>
  <c r="Y32" i="8"/>
  <c r="I32" i="8"/>
  <c r="X32" i="8"/>
  <c r="H32" i="8"/>
  <c r="W32" i="8"/>
  <c r="G32" i="8"/>
  <c r="V32" i="8"/>
  <c r="F32" i="8"/>
  <c r="S32" i="8"/>
  <c r="C32" i="8"/>
  <c r="R32" i="8"/>
  <c r="B32" i="8"/>
  <c r="AD32" i="8"/>
  <c r="U32" i="8"/>
  <c r="T32" i="8"/>
  <c r="Q32" i="8"/>
  <c r="P32" i="8"/>
  <c r="O32" i="8"/>
  <c r="N32" i="8"/>
  <c r="E32" i="8"/>
  <c r="D32" i="8"/>
  <c r="AE2" i="8"/>
  <c r="AE32" i="8" s="1"/>
  <c r="AD3" i="8"/>
  <c r="AD4" i="8"/>
  <c r="AD5" i="8"/>
  <c r="AD6" i="8"/>
  <c r="AD7" i="8"/>
  <c r="AD8" i="8"/>
  <c r="AD9" i="8"/>
  <c r="AD10" i="8"/>
  <c r="AD11" i="8"/>
  <c r="AD12" i="8"/>
  <c r="AD13" i="8"/>
  <c r="AD14" i="8"/>
  <c r="AD15" i="8"/>
  <c r="AD16" i="8"/>
  <c r="AD17" i="8"/>
  <c r="AD18" i="8"/>
  <c r="AD19" i="8"/>
  <c r="AD20" i="8"/>
  <c r="AD21" i="8"/>
  <c r="AD22" i="8"/>
  <c r="AD23" i="8"/>
  <c r="AD24" i="8"/>
  <c r="AD25" i="8"/>
  <c r="AD26" i="8"/>
  <c r="AD27" i="8"/>
  <c r="AD28" i="8"/>
  <c r="AD29" i="8"/>
  <c r="AD30" i="8"/>
  <c r="AD31" i="8"/>
  <c r="A33" i="8"/>
  <c r="AF2" i="8" l="1"/>
  <c r="AE3" i="8"/>
  <c r="AE4" i="8"/>
  <c r="AE5" i="8"/>
  <c r="AE6" i="8"/>
  <c r="AE7" i="8"/>
  <c r="AE8" i="8"/>
  <c r="AE9" i="8"/>
  <c r="AE10" i="8"/>
  <c r="AE11" i="8"/>
  <c r="AE12" i="8"/>
  <c r="AE13" i="8"/>
  <c r="AE14" i="8"/>
  <c r="AE15" i="8"/>
  <c r="AE16" i="8"/>
  <c r="AE17" i="8"/>
  <c r="AE18" i="8"/>
  <c r="AE19" i="8"/>
  <c r="AE20" i="8"/>
  <c r="AE21" i="8"/>
  <c r="AE22" i="8"/>
  <c r="AE23" i="8"/>
  <c r="AE24" i="8"/>
  <c r="AE25" i="8"/>
  <c r="AE26" i="8"/>
  <c r="AE27" i="8"/>
  <c r="AE28" i="8"/>
  <c r="AE29" i="8"/>
  <c r="AE30" i="8"/>
  <c r="AE31" i="8"/>
  <c r="Z33" i="8"/>
  <c r="J33" i="8"/>
  <c r="Y33" i="8"/>
  <c r="I33" i="8"/>
  <c r="X33" i="8"/>
  <c r="H33" i="8"/>
  <c r="W33" i="8"/>
  <c r="G33" i="8"/>
  <c r="V33" i="8"/>
  <c r="F33" i="8"/>
  <c r="U33" i="8"/>
  <c r="E33" i="8"/>
  <c r="T33" i="8"/>
  <c r="D33" i="8"/>
  <c r="S33" i="8"/>
  <c r="C33" i="8"/>
  <c r="Q33" i="8"/>
  <c r="AF33" i="8"/>
  <c r="P33" i="8"/>
  <c r="AE33" i="8"/>
  <c r="O33" i="8"/>
  <c r="AD33" i="8"/>
  <c r="AC33" i="8"/>
  <c r="AB33" i="8"/>
  <c r="AA33" i="8"/>
  <c r="R33" i="8"/>
  <c r="N33" i="8"/>
  <c r="M33" i="8"/>
  <c r="L33" i="8"/>
  <c r="K33" i="8"/>
  <c r="B33" i="8"/>
  <c r="A34" i="8"/>
  <c r="W34" i="8" l="1"/>
  <c r="G34" i="8"/>
  <c r="V34" i="8"/>
  <c r="F34" i="8"/>
  <c r="U34" i="8"/>
  <c r="E34" i="8"/>
  <c r="T34" i="8"/>
  <c r="D34" i="8"/>
  <c r="S34" i="8"/>
  <c r="C34" i="8"/>
  <c r="R34" i="8"/>
  <c r="B34" i="8"/>
  <c r="AG34" i="8"/>
  <c r="Q34" i="8"/>
  <c r="AF34" i="8"/>
  <c r="P34" i="8"/>
  <c r="AD34" i="8"/>
  <c r="N34" i="8"/>
  <c r="AC34" i="8"/>
  <c r="M34" i="8"/>
  <c r="AB34" i="8"/>
  <c r="L34" i="8"/>
  <c r="Z34" i="8"/>
  <c r="J34" i="8"/>
  <c r="AE34" i="8"/>
  <c r="AA34" i="8"/>
  <c r="Y34" i="8"/>
  <c r="X34" i="8"/>
  <c r="O34" i="8"/>
  <c r="H34" i="8"/>
  <c r="K34" i="8"/>
  <c r="I34" i="8"/>
  <c r="AG2" i="8"/>
  <c r="AF3" i="8"/>
  <c r="AF4" i="8"/>
  <c r="AF5" i="8"/>
  <c r="AF6" i="8"/>
  <c r="AF7" i="8"/>
  <c r="AF8" i="8"/>
  <c r="AF9" i="8"/>
  <c r="AF10" i="8"/>
  <c r="AF11" i="8"/>
  <c r="AF12" i="8"/>
  <c r="AF13" i="8"/>
  <c r="AF14" i="8"/>
  <c r="AF15" i="8"/>
  <c r="AF16" i="8"/>
  <c r="AF17" i="8"/>
  <c r="AF18" i="8"/>
  <c r="AF19" i="8"/>
  <c r="AF20" i="8"/>
  <c r="AF21" i="8"/>
  <c r="AF22" i="8"/>
  <c r="AF23" i="8"/>
  <c r="AF24" i="8"/>
  <c r="AF25" i="8"/>
  <c r="AF26" i="8"/>
  <c r="AF27" i="8"/>
  <c r="AF28" i="8"/>
  <c r="AF29" i="8"/>
  <c r="AF30" i="8"/>
  <c r="AF31" i="8"/>
  <c r="AF32" i="8"/>
  <c r="A35" i="8"/>
  <c r="AH2" i="8" l="1"/>
  <c r="AG3" i="8"/>
  <c r="AG4" i="8"/>
  <c r="AG5" i="8"/>
  <c r="AG6" i="8"/>
  <c r="AG7" i="8"/>
  <c r="AG8" i="8"/>
  <c r="AG9" i="8"/>
  <c r="AG10" i="8"/>
  <c r="AG11" i="8"/>
  <c r="AG12" i="8"/>
  <c r="AG13" i="8"/>
  <c r="AG14" i="8"/>
  <c r="AG15" i="8"/>
  <c r="AG16" i="8"/>
  <c r="AG17" i="8"/>
  <c r="AG18" i="8"/>
  <c r="AG19" i="8"/>
  <c r="AG20" i="8"/>
  <c r="AG21" i="8"/>
  <c r="AG22" i="8"/>
  <c r="AG23" i="8"/>
  <c r="AG24" i="8"/>
  <c r="AG25" i="8"/>
  <c r="AG26" i="8"/>
  <c r="AG27" i="8"/>
  <c r="AG28" i="8"/>
  <c r="AG29" i="8"/>
  <c r="AG30" i="8"/>
  <c r="AG31" i="8"/>
  <c r="AG32" i="8"/>
  <c r="AG33" i="8"/>
  <c r="T35" i="8"/>
  <c r="D35" i="8"/>
  <c r="S35" i="8"/>
  <c r="C35" i="8"/>
  <c r="AH35" i="8"/>
  <c r="R35" i="8"/>
  <c r="B35" i="8"/>
  <c r="AG35" i="8"/>
  <c r="Q35" i="8"/>
  <c r="AF35" i="8"/>
  <c r="P35" i="8"/>
  <c r="AE35" i="8"/>
  <c r="O35" i="8"/>
  <c r="AD35" i="8"/>
  <c r="N35" i="8"/>
  <c r="AC35" i="8"/>
  <c r="M35" i="8"/>
  <c r="AA35" i="8"/>
  <c r="K35" i="8"/>
  <c r="Z35" i="8"/>
  <c r="J35" i="8"/>
  <c r="Y35" i="8"/>
  <c r="I35" i="8"/>
  <c r="W35" i="8"/>
  <c r="G35" i="8"/>
  <c r="V35" i="8"/>
  <c r="U35" i="8"/>
  <c r="L35" i="8"/>
  <c r="H35" i="8"/>
  <c r="F35" i="8"/>
  <c r="E35" i="8"/>
  <c r="X35" i="8"/>
  <c r="AB35" i="8"/>
  <c r="A36" i="8"/>
  <c r="AG36" i="8" l="1"/>
  <c r="Q36" i="8"/>
  <c r="AF36" i="8"/>
  <c r="P36" i="8"/>
  <c r="AE36" i="8"/>
  <c r="O36" i="8"/>
  <c r="AD36" i="8"/>
  <c r="N36" i="8"/>
  <c r="AC36" i="8"/>
  <c r="M36" i="8"/>
  <c r="AB36" i="8"/>
  <c r="L36" i="8"/>
  <c r="AA36" i="8"/>
  <c r="K36" i="8"/>
  <c r="Z36" i="8"/>
  <c r="J36" i="8"/>
  <c r="X36" i="8"/>
  <c r="H36" i="8"/>
  <c r="W36" i="8"/>
  <c r="G36" i="8"/>
  <c r="V36" i="8"/>
  <c r="F36" i="8"/>
  <c r="T36" i="8"/>
  <c r="D36" i="8"/>
  <c r="AI36" i="8"/>
  <c r="AH36" i="8"/>
  <c r="Y36" i="8"/>
  <c r="U36" i="8"/>
  <c r="S36" i="8"/>
  <c r="R36" i="8"/>
  <c r="I36" i="8"/>
  <c r="B36" i="8"/>
  <c r="E36" i="8"/>
  <c r="C36" i="8"/>
  <c r="AI2" i="8"/>
  <c r="AH3" i="8"/>
  <c r="AH4" i="8"/>
  <c r="AH5" i="8"/>
  <c r="AH6" i="8"/>
  <c r="AH7" i="8"/>
  <c r="AH8" i="8"/>
  <c r="AH9" i="8"/>
  <c r="AH10" i="8"/>
  <c r="AH11" i="8"/>
  <c r="AH12" i="8"/>
  <c r="AH13" i="8"/>
  <c r="AH14" i="8"/>
  <c r="AH15" i="8"/>
  <c r="AH16" i="8"/>
  <c r="AH17" i="8"/>
  <c r="AH18" i="8"/>
  <c r="AH19" i="8"/>
  <c r="AH20" i="8"/>
  <c r="AH21" i="8"/>
  <c r="AH22" i="8"/>
  <c r="AH23" i="8"/>
  <c r="AH24" i="8"/>
  <c r="AH25" i="8"/>
  <c r="AH26" i="8"/>
  <c r="AH27" i="8"/>
  <c r="AH28" i="8"/>
  <c r="AH29" i="8"/>
  <c r="AH30" i="8"/>
  <c r="AH31" i="8"/>
  <c r="AH32" i="8"/>
  <c r="AH33" i="8"/>
  <c r="AH34" i="8"/>
  <c r="A37" i="8"/>
  <c r="AJ2" i="8" l="1"/>
  <c r="AI4" i="8"/>
  <c r="AI3" i="8"/>
  <c r="AI5" i="8"/>
  <c r="AI6" i="8"/>
  <c r="AI7" i="8"/>
  <c r="AI8" i="8"/>
  <c r="AI9" i="8"/>
  <c r="AI10" i="8"/>
  <c r="AI11" i="8"/>
  <c r="AI12" i="8"/>
  <c r="AI13" i="8"/>
  <c r="AI14" i="8"/>
  <c r="AI15" i="8"/>
  <c r="AI16" i="8"/>
  <c r="AI17" i="8"/>
  <c r="AI18" i="8"/>
  <c r="AI19" i="8"/>
  <c r="AI20" i="8"/>
  <c r="AI21" i="8"/>
  <c r="AI22" i="8"/>
  <c r="AI23" i="8"/>
  <c r="AI24" i="8"/>
  <c r="AI25" i="8"/>
  <c r="AI26" i="8"/>
  <c r="AI27" i="8"/>
  <c r="AI28" i="8"/>
  <c r="AI29" i="8"/>
  <c r="AI30" i="8"/>
  <c r="AI31" i="8"/>
  <c r="AI32" i="8"/>
  <c r="AI33" i="8"/>
  <c r="AI34" i="8"/>
  <c r="AI35" i="8"/>
  <c r="AD37" i="8"/>
  <c r="N37" i="8"/>
  <c r="AC37" i="8"/>
  <c r="M37" i="8"/>
  <c r="AB37" i="8"/>
  <c r="L37" i="8"/>
  <c r="AA37" i="8"/>
  <c r="K37" i="8"/>
  <c r="Z37" i="8"/>
  <c r="J37" i="8"/>
  <c r="Y37" i="8"/>
  <c r="I37" i="8"/>
  <c r="X37" i="8"/>
  <c r="H37" i="8"/>
  <c r="W37" i="8"/>
  <c r="G37" i="8"/>
  <c r="U37" i="8"/>
  <c r="E37" i="8"/>
  <c r="AJ37" i="8"/>
  <c r="T37" i="8"/>
  <c r="D37" i="8"/>
  <c r="AI37" i="8"/>
  <c r="S37" i="8"/>
  <c r="C37" i="8"/>
  <c r="AG37" i="8"/>
  <c r="Q37" i="8"/>
  <c r="P37" i="8"/>
  <c r="O37" i="8"/>
  <c r="F37" i="8"/>
  <c r="B37" i="8"/>
  <c r="AE37" i="8"/>
  <c r="R37" i="8"/>
  <c r="AH37" i="8"/>
  <c r="AF37" i="8"/>
  <c r="V37" i="8"/>
  <c r="A38" i="8"/>
  <c r="AA38" i="8" l="1"/>
  <c r="K38" i="8"/>
  <c r="Z38" i="8"/>
  <c r="J38" i="8"/>
  <c r="Y38" i="8"/>
  <c r="I38" i="8"/>
  <c r="X38" i="8"/>
  <c r="H38" i="8"/>
  <c r="W38" i="8"/>
  <c r="G38" i="8"/>
  <c r="V38" i="8"/>
  <c r="F38" i="8"/>
  <c r="U38" i="8"/>
  <c r="E38" i="8"/>
  <c r="AJ38" i="8"/>
  <c r="T38" i="8"/>
  <c r="D38" i="8"/>
  <c r="AH38" i="8"/>
  <c r="R38" i="8"/>
  <c r="B38" i="8"/>
  <c r="AG38" i="8"/>
  <c r="Q38" i="8"/>
  <c r="AF38" i="8"/>
  <c r="P38" i="8"/>
  <c r="AD38" i="8"/>
  <c r="N38" i="8"/>
  <c r="AI38" i="8"/>
  <c r="AE38" i="8"/>
  <c r="AC38" i="8"/>
  <c r="AB38" i="8"/>
  <c r="S38" i="8"/>
  <c r="O38" i="8"/>
  <c r="M38" i="8"/>
  <c r="L38" i="8"/>
  <c r="C38" i="8"/>
  <c r="AK2" i="8"/>
  <c r="AK38" i="8" s="1"/>
  <c r="AJ3" i="8"/>
  <c r="AJ4" i="8"/>
  <c r="AJ5" i="8"/>
  <c r="AJ6" i="8"/>
  <c r="AJ7" i="8"/>
  <c r="AJ8" i="8"/>
  <c r="AJ9" i="8"/>
  <c r="AJ10" i="8"/>
  <c r="AJ11" i="8"/>
  <c r="AJ12" i="8"/>
  <c r="AJ13" i="8"/>
  <c r="AJ14" i="8"/>
  <c r="AJ15" i="8"/>
  <c r="AJ16" i="8"/>
  <c r="AJ17" i="8"/>
  <c r="AJ18" i="8"/>
  <c r="AJ19" i="8"/>
  <c r="AJ20" i="8"/>
  <c r="AJ21" i="8"/>
  <c r="AJ22" i="8"/>
  <c r="AJ23" i="8"/>
  <c r="AJ24" i="8"/>
  <c r="AJ25" i="8"/>
  <c r="AJ26" i="8"/>
  <c r="AJ27" i="8"/>
  <c r="AJ28" i="8"/>
  <c r="AJ29" i="8"/>
  <c r="AJ30" i="8"/>
  <c r="AJ31" i="8"/>
  <c r="AJ32" i="8"/>
  <c r="AJ33" i="8"/>
  <c r="AJ34" i="8"/>
  <c r="AJ35" i="8"/>
  <c r="AJ36" i="8"/>
  <c r="A39" i="8"/>
  <c r="X39" i="8" l="1"/>
  <c r="H39" i="8"/>
  <c r="W39" i="8"/>
  <c r="G39" i="8"/>
  <c r="V39" i="8"/>
  <c r="F39" i="8"/>
  <c r="AK39" i="8"/>
  <c r="U39" i="8"/>
  <c r="E39" i="8"/>
  <c r="AJ39" i="8"/>
  <c r="T39" i="8"/>
  <c r="D39" i="8"/>
  <c r="AI39" i="8"/>
  <c r="S39" i="8"/>
  <c r="C39" i="8"/>
  <c r="AH39" i="8"/>
  <c r="R39" i="8"/>
  <c r="B39" i="8"/>
  <c r="AG39" i="8"/>
  <c r="Q39" i="8"/>
  <c r="AE39" i="8"/>
  <c r="O39" i="8"/>
  <c r="AD39" i="8"/>
  <c r="N39" i="8"/>
  <c r="AC39" i="8"/>
  <c r="M39" i="8"/>
  <c r="AA39" i="8"/>
  <c r="K39" i="8"/>
  <c r="J39" i="8"/>
  <c r="I39" i="8"/>
  <c r="AF39" i="8"/>
  <c r="Y39" i="8"/>
  <c r="L39" i="8"/>
  <c r="AB39" i="8"/>
  <c r="Z39" i="8"/>
  <c r="P39" i="8"/>
  <c r="AL2" i="8"/>
  <c r="AL39" i="8" s="1"/>
  <c r="AK4" i="8"/>
  <c r="AK3" i="8"/>
  <c r="AK5" i="8"/>
  <c r="AK6" i="8"/>
  <c r="AK7" i="8"/>
  <c r="AK8" i="8"/>
  <c r="AK9" i="8"/>
  <c r="AK10" i="8"/>
  <c r="AK11" i="8"/>
  <c r="AK12" i="8"/>
  <c r="AK13" i="8"/>
  <c r="AK14" i="8"/>
  <c r="AK15" i="8"/>
  <c r="AK16" i="8"/>
  <c r="AK17" i="8"/>
  <c r="AK18" i="8"/>
  <c r="AK19" i="8"/>
  <c r="AK20" i="8"/>
  <c r="AK21" i="8"/>
  <c r="AK22" i="8"/>
  <c r="AK23" i="8"/>
  <c r="AK24" i="8"/>
  <c r="AK25" i="8"/>
  <c r="AK26" i="8"/>
  <c r="AK27" i="8"/>
  <c r="AK28" i="8"/>
  <c r="AK29" i="8"/>
  <c r="AK30" i="8"/>
  <c r="AK31" i="8"/>
  <c r="AK32" i="8"/>
  <c r="AK33" i="8"/>
  <c r="AK34" i="8"/>
  <c r="AK35" i="8"/>
  <c r="AK36" i="8"/>
  <c r="AK37" i="8"/>
  <c r="A40" i="8"/>
  <c r="W40" i="8" l="1"/>
  <c r="G40" i="8"/>
  <c r="AL40" i="8"/>
  <c r="V40" i="8"/>
  <c r="F40" i="8"/>
  <c r="AK40" i="8"/>
  <c r="U40" i="8"/>
  <c r="E40" i="8"/>
  <c r="AJ40" i="8"/>
  <c r="T40" i="8"/>
  <c r="D40" i="8"/>
  <c r="AI40" i="8"/>
  <c r="S40" i="8"/>
  <c r="C40" i="8"/>
  <c r="AH40" i="8"/>
  <c r="R40" i="8"/>
  <c r="B40" i="8"/>
  <c r="AG40" i="8"/>
  <c r="Q40" i="8"/>
  <c r="AF40" i="8"/>
  <c r="P40" i="8"/>
  <c r="AC40" i="8"/>
  <c r="M40" i="8"/>
  <c r="AB40" i="8"/>
  <c r="L40" i="8"/>
  <c r="H40" i="8"/>
  <c r="AE40" i="8"/>
  <c r="AD40" i="8"/>
  <c r="AA40" i="8"/>
  <c r="Y40" i="8"/>
  <c r="X40" i="8"/>
  <c r="O40" i="8"/>
  <c r="K40" i="8"/>
  <c r="Z40" i="8"/>
  <c r="I40" i="8"/>
  <c r="N40" i="8"/>
  <c r="J40" i="8"/>
  <c r="AM2" i="8"/>
  <c r="AM40" i="8" s="1"/>
  <c r="AL4" i="8"/>
  <c r="AL3" i="8"/>
  <c r="AL5" i="8"/>
  <c r="AL6" i="8"/>
  <c r="AL7" i="8"/>
  <c r="AL8" i="8"/>
  <c r="AL9" i="8"/>
  <c r="AL10" i="8"/>
  <c r="AL11" i="8"/>
  <c r="AL12" i="8"/>
  <c r="AL13" i="8"/>
  <c r="AL14" i="8"/>
  <c r="AL15" i="8"/>
  <c r="AL16" i="8"/>
  <c r="AL17" i="8"/>
  <c r="AL18" i="8"/>
  <c r="AL19" i="8"/>
  <c r="AL20" i="8"/>
  <c r="AL21" i="8"/>
  <c r="AL22" i="8"/>
  <c r="AL23" i="8"/>
  <c r="AL24" i="8"/>
  <c r="AL25" i="8"/>
  <c r="AL26" i="8"/>
  <c r="AL27" i="8"/>
  <c r="AL28" i="8"/>
  <c r="AL29" i="8"/>
  <c r="AL30" i="8"/>
  <c r="AL31" i="8"/>
  <c r="AL32" i="8"/>
  <c r="AL33" i="8"/>
  <c r="AL34" i="8"/>
  <c r="AL35" i="8"/>
  <c r="AL36" i="8"/>
  <c r="AL37" i="8"/>
  <c r="AL38" i="8"/>
  <c r="A41" i="8"/>
  <c r="AJ41" i="8" l="1"/>
  <c r="T41" i="8"/>
  <c r="D41" i="8"/>
  <c r="AI41" i="8"/>
  <c r="S41" i="8"/>
  <c r="C41" i="8"/>
  <c r="AH41" i="8"/>
  <c r="R41" i="8"/>
  <c r="B41" i="8"/>
  <c r="AG41" i="8"/>
  <c r="Q41" i="8"/>
  <c r="AF41" i="8"/>
  <c r="P41" i="8"/>
  <c r="AE41" i="8"/>
  <c r="O41" i="8"/>
  <c r="AD41" i="8"/>
  <c r="N41" i="8"/>
  <c r="AC41" i="8"/>
  <c r="M41" i="8"/>
  <c r="Z41" i="8"/>
  <c r="J41" i="8"/>
  <c r="Y41" i="8"/>
  <c r="I41" i="8"/>
  <c r="AK41" i="8"/>
  <c r="AB41" i="8"/>
  <c r="AA41" i="8"/>
  <c r="X41" i="8"/>
  <c r="W41" i="8"/>
  <c r="V41" i="8"/>
  <c r="U41" i="8"/>
  <c r="L41" i="8"/>
  <c r="H41" i="8"/>
  <c r="G41" i="8"/>
  <c r="F41" i="8"/>
  <c r="AM41" i="8"/>
  <c r="AL41" i="8"/>
  <c r="K41" i="8"/>
  <c r="E41" i="8"/>
  <c r="AN2" i="8"/>
  <c r="AN41" i="8" s="1"/>
  <c r="AM4" i="8"/>
  <c r="AM3" i="8"/>
  <c r="AM5" i="8"/>
  <c r="AM6" i="8"/>
  <c r="AM7" i="8"/>
  <c r="AM8" i="8"/>
  <c r="AM9" i="8"/>
  <c r="AM10" i="8"/>
  <c r="AM11" i="8"/>
  <c r="AM12" i="8"/>
  <c r="AM13" i="8"/>
  <c r="AM14" i="8"/>
  <c r="AM15" i="8"/>
  <c r="AM16" i="8"/>
  <c r="AM17" i="8"/>
  <c r="AM18" i="8"/>
  <c r="AM19" i="8"/>
  <c r="AM20" i="8"/>
  <c r="AM21" i="8"/>
  <c r="AM22" i="8"/>
  <c r="AM23" i="8"/>
  <c r="AM24" i="8"/>
  <c r="AM25" i="8"/>
  <c r="AM26" i="8"/>
  <c r="AM27" i="8"/>
  <c r="AM28" i="8"/>
  <c r="AM29" i="8"/>
  <c r="AM30" i="8"/>
  <c r="AM31" i="8"/>
  <c r="AM32" i="8"/>
  <c r="AM33" i="8"/>
  <c r="AM34" i="8"/>
  <c r="AM35" i="8"/>
  <c r="AM36" i="8"/>
  <c r="AM37" i="8"/>
  <c r="AM38" i="8"/>
  <c r="AM39" i="8"/>
  <c r="A42" i="8"/>
  <c r="AO2" i="8" l="1"/>
  <c r="AN3" i="8"/>
  <c r="AN4" i="8"/>
  <c r="AN5" i="8"/>
  <c r="AN6" i="8"/>
  <c r="AN7" i="8"/>
  <c r="AN8" i="8"/>
  <c r="AN9" i="8"/>
  <c r="AN10" i="8"/>
  <c r="AN11" i="8"/>
  <c r="AN12" i="8"/>
  <c r="AN13" i="8"/>
  <c r="AN14" i="8"/>
  <c r="AN15" i="8"/>
  <c r="AN16" i="8"/>
  <c r="AN17" i="8"/>
  <c r="AN18" i="8"/>
  <c r="AN19" i="8"/>
  <c r="AN20" i="8"/>
  <c r="AN21" i="8"/>
  <c r="AN22" i="8"/>
  <c r="AN23" i="8"/>
  <c r="AN24" i="8"/>
  <c r="AN25" i="8"/>
  <c r="AN26" i="8"/>
  <c r="AN27" i="8"/>
  <c r="AN28" i="8"/>
  <c r="AN29" i="8"/>
  <c r="AN30" i="8"/>
  <c r="AN31" i="8"/>
  <c r="AN32" i="8"/>
  <c r="AN33" i="8"/>
  <c r="AN34" i="8"/>
  <c r="AN35" i="8"/>
  <c r="AN36" i="8"/>
  <c r="AN37" i="8"/>
  <c r="AN38" i="8"/>
  <c r="AN39" i="8"/>
  <c r="AN40" i="8"/>
  <c r="AG42" i="8"/>
  <c r="Q42" i="8"/>
  <c r="AF42" i="8"/>
  <c r="P42" i="8"/>
  <c r="AE42" i="8"/>
  <c r="O42" i="8"/>
  <c r="AD42" i="8"/>
  <c r="N42" i="8"/>
  <c r="AC42" i="8"/>
  <c r="M42" i="8"/>
  <c r="AB42" i="8"/>
  <c r="L42" i="8"/>
  <c r="AA42" i="8"/>
  <c r="K42" i="8"/>
  <c r="Z42" i="8"/>
  <c r="J42" i="8"/>
  <c r="AN42" i="8"/>
  <c r="X42" i="8"/>
  <c r="H42" i="8"/>
  <c r="AM42" i="8"/>
  <c r="W42" i="8"/>
  <c r="G42" i="8"/>
  <c r="AL42" i="8"/>
  <c r="V42" i="8"/>
  <c r="F42" i="8"/>
  <c r="AH42" i="8"/>
  <c r="Y42" i="8"/>
  <c r="U42" i="8"/>
  <c r="T42" i="8"/>
  <c r="S42" i="8"/>
  <c r="R42" i="8"/>
  <c r="I42" i="8"/>
  <c r="E42" i="8"/>
  <c r="C42" i="8"/>
  <c r="B42" i="8"/>
  <c r="AK42" i="8"/>
  <c r="AO42" i="8"/>
  <c r="AJ42" i="8"/>
  <c r="AI42" i="8"/>
  <c r="D42" i="8"/>
  <c r="A43" i="8"/>
  <c r="AD43" i="8" l="1"/>
  <c r="N43" i="8"/>
  <c r="AC43" i="8"/>
  <c r="M43" i="8"/>
  <c r="AB43" i="8"/>
  <c r="L43" i="8"/>
  <c r="AA43" i="8"/>
  <c r="K43" i="8"/>
  <c r="Z43" i="8"/>
  <c r="J43" i="8"/>
  <c r="AO43" i="8"/>
  <c r="Y43" i="8"/>
  <c r="I43" i="8"/>
  <c r="AN43" i="8"/>
  <c r="X43" i="8"/>
  <c r="H43" i="8"/>
  <c r="AM43" i="8"/>
  <c r="W43" i="8"/>
  <c r="G43" i="8"/>
  <c r="AK43" i="8"/>
  <c r="U43" i="8"/>
  <c r="E43" i="8"/>
  <c r="AJ43" i="8"/>
  <c r="T43" i="8"/>
  <c r="D43" i="8"/>
  <c r="AI43" i="8"/>
  <c r="S43" i="8"/>
  <c r="C43" i="8"/>
  <c r="AG43" i="8"/>
  <c r="AF43" i="8"/>
  <c r="AE43" i="8"/>
  <c r="V43" i="8"/>
  <c r="R43" i="8"/>
  <c r="Q43" i="8"/>
  <c r="P43" i="8"/>
  <c r="O43" i="8"/>
  <c r="B43" i="8"/>
  <c r="AL43" i="8"/>
  <c r="AH43" i="8"/>
  <c r="F43" i="8"/>
  <c r="AP2" i="8"/>
  <c r="AP43" i="8" s="1"/>
  <c r="AO3" i="8"/>
  <c r="AO4" i="8"/>
  <c r="AO5" i="8"/>
  <c r="AO6" i="8"/>
  <c r="AO7" i="8"/>
  <c r="AO8" i="8"/>
  <c r="AO9" i="8"/>
  <c r="AO10" i="8"/>
  <c r="AO11" i="8"/>
  <c r="AO12" i="8"/>
  <c r="AO13" i="8"/>
  <c r="AO14" i="8"/>
  <c r="AO15" i="8"/>
  <c r="AO16" i="8"/>
  <c r="AO17" i="8"/>
  <c r="AO18" i="8"/>
  <c r="AO19" i="8"/>
  <c r="AO20" i="8"/>
  <c r="AO21" i="8"/>
  <c r="AO22" i="8"/>
  <c r="AO23" i="8"/>
  <c r="AO24" i="8"/>
  <c r="AO25" i="8"/>
  <c r="AO26" i="8"/>
  <c r="AO27" i="8"/>
  <c r="AO28" i="8"/>
  <c r="AO29" i="8"/>
  <c r="AO30" i="8"/>
  <c r="AO31" i="8"/>
  <c r="AO32" i="8"/>
  <c r="AO33" i="8"/>
  <c r="AO34" i="8"/>
  <c r="AO35" i="8"/>
  <c r="AO36" i="8"/>
  <c r="AO37" i="8"/>
  <c r="AO38" i="8"/>
  <c r="AO39" i="8"/>
  <c r="AO40" i="8"/>
  <c r="AO41" i="8"/>
  <c r="A44" i="8"/>
  <c r="AA44" i="8" l="1"/>
  <c r="K44" i="8"/>
  <c r="AP44" i="8"/>
  <c r="Z44" i="8"/>
  <c r="J44" i="8"/>
  <c r="AO44" i="8"/>
  <c r="Y44" i="8"/>
  <c r="I44" i="8"/>
  <c r="AN44" i="8"/>
  <c r="X44" i="8"/>
  <c r="H44" i="8"/>
  <c r="AM44" i="8"/>
  <c r="W44" i="8"/>
  <c r="G44" i="8"/>
  <c r="AL44" i="8"/>
  <c r="V44" i="8"/>
  <c r="F44" i="8"/>
  <c r="AK44" i="8"/>
  <c r="U44" i="8"/>
  <c r="E44" i="8"/>
  <c r="AJ44" i="8"/>
  <c r="T44" i="8"/>
  <c r="D44" i="8"/>
  <c r="AH44" i="8"/>
  <c r="R44" i="8"/>
  <c r="B44" i="8"/>
  <c r="AG44" i="8"/>
  <c r="Q44" i="8"/>
  <c r="AF44" i="8"/>
  <c r="P44" i="8"/>
  <c r="AD44" i="8"/>
  <c r="N44" i="8"/>
  <c r="AI44" i="8"/>
  <c r="AE44" i="8"/>
  <c r="AC44" i="8"/>
  <c r="AB44" i="8"/>
  <c r="S44" i="8"/>
  <c r="M44" i="8"/>
  <c r="L44" i="8"/>
  <c r="C44" i="8"/>
  <c r="O44" i="8"/>
  <c r="AQ2" i="8"/>
  <c r="AP3" i="8"/>
  <c r="AP4" i="8"/>
  <c r="AP5" i="8"/>
  <c r="AP6" i="8"/>
  <c r="AP7" i="8"/>
  <c r="AP8" i="8"/>
  <c r="AP9" i="8"/>
  <c r="AP10" i="8"/>
  <c r="AP11" i="8"/>
  <c r="AP12" i="8"/>
  <c r="AP13" i="8"/>
  <c r="AP14" i="8"/>
  <c r="AP15" i="8"/>
  <c r="AP16" i="8"/>
  <c r="AP17" i="8"/>
  <c r="AP18" i="8"/>
  <c r="AP19" i="8"/>
  <c r="AP20" i="8"/>
  <c r="AP21" i="8"/>
  <c r="AP22" i="8"/>
  <c r="AP23" i="8"/>
  <c r="AP24" i="8"/>
  <c r="AP25" i="8"/>
  <c r="AP26" i="8"/>
  <c r="AP27" i="8"/>
  <c r="AP28" i="8"/>
  <c r="AP29" i="8"/>
  <c r="AP30" i="8"/>
  <c r="AP31" i="8"/>
  <c r="AP32" i="8"/>
  <c r="AP33" i="8"/>
  <c r="AP34" i="8"/>
  <c r="AP35" i="8"/>
  <c r="AP36" i="8"/>
  <c r="AP37" i="8"/>
  <c r="AP38" i="8"/>
  <c r="AP39" i="8"/>
  <c r="AP40" i="8"/>
  <c r="AP41" i="8"/>
  <c r="AP42" i="8"/>
  <c r="A45" i="8"/>
  <c r="AN45" i="8" l="1"/>
  <c r="X45" i="8"/>
  <c r="H45" i="8"/>
  <c r="AM45" i="8"/>
  <c r="W45" i="8"/>
  <c r="G45" i="8"/>
  <c r="AL45" i="8"/>
  <c r="V45" i="8"/>
  <c r="F45" i="8"/>
  <c r="AK45" i="8"/>
  <c r="U45" i="8"/>
  <c r="E45" i="8"/>
  <c r="AJ45" i="8"/>
  <c r="T45" i="8"/>
  <c r="D45" i="8"/>
  <c r="AI45" i="8"/>
  <c r="S45" i="8"/>
  <c r="C45" i="8"/>
  <c r="AH45" i="8"/>
  <c r="R45" i="8"/>
  <c r="B45" i="8"/>
  <c r="AG45" i="8"/>
  <c r="Q45" i="8"/>
  <c r="AE45" i="8"/>
  <c r="O45" i="8"/>
  <c r="AD45" i="8"/>
  <c r="N45" i="8"/>
  <c r="AC45" i="8"/>
  <c r="M45" i="8"/>
  <c r="AQ45" i="8"/>
  <c r="AA45" i="8"/>
  <c r="K45" i="8"/>
  <c r="L45" i="8"/>
  <c r="J45" i="8"/>
  <c r="I45" i="8"/>
  <c r="AP45" i="8"/>
  <c r="AO45" i="8"/>
  <c r="AF45" i="8"/>
  <c r="Z45" i="8"/>
  <c r="AB45" i="8"/>
  <c r="Y45" i="8"/>
  <c r="P45" i="8"/>
  <c r="AR2" i="8"/>
  <c r="AR45" i="8" s="1"/>
  <c r="AQ3" i="8"/>
  <c r="AQ4" i="8"/>
  <c r="AQ5" i="8"/>
  <c r="AQ6" i="8"/>
  <c r="AQ7" i="8"/>
  <c r="AQ8" i="8"/>
  <c r="AQ9" i="8"/>
  <c r="AQ10" i="8"/>
  <c r="AQ11" i="8"/>
  <c r="AQ12" i="8"/>
  <c r="AQ13" i="8"/>
  <c r="AQ14" i="8"/>
  <c r="AQ15" i="8"/>
  <c r="AQ16" i="8"/>
  <c r="AQ17" i="8"/>
  <c r="AQ18" i="8"/>
  <c r="AQ19" i="8"/>
  <c r="AQ20" i="8"/>
  <c r="AQ21" i="8"/>
  <c r="AQ22" i="8"/>
  <c r="AQ23" i="8"/>
  <c r="AQ24" i="8"/>
  <c r="AQ25" i="8"/>
  <c r="AQ26" i="8"/>
  <c r="AQ27" i="8"/>
  <c r="AQ28" i="8"/>
  <c r="AQ29" i="8"/>
  <c r="AQ30" i="8"/>
  <c r="AQ31" i="8"/>
  <c r="AQ32" i="8"/>
  <c r="AQ33" i="8"/>
  <c r="AQ34" i="8"/>
  <c r="AQ35" i="8"/>
  <c r="AQ36" i="8"/>
  <c r="AQ37" i="8"/>
  <c r="AQ38" i="8"/>
  <c r="AQ39" i="8"/>
  <c r="AQ40" i="8"/>
  <c r="AQ41" i="8"/>
  <c r="AQ42" i="8"/>
  <c r="AQ43" i="8"/>
  <c r="AQ44" i="8"/>
  <c r="A46" i="8"/>
  <c r="AK46" i="8" l="1"/>
  <c r="U46" i="8"/>
  <c r="E46" i="8"/>
  <c r="AJ46" i="8"/>
  <c r="T46" i="8"/>
  <c r="D46" i="8"/>
  <c r="AI46" i="8"/>
  <c r="S46" i="8"/>
  <c r="C46" i="8"/>
  <c r="AH46" i="8"/>
  <c r="R46" i="8"/>
  <c r="B46" i="8"/>
  <c r="AG46" i="8"/>
  <c r="Q46" i="8"/>
  <c r="AF46" i="8"/>
  <c r="P46" i="8"/>
  <c r="AE46" i="8"/>
  <c r="O46" i="8"/>
  <c r="AD46" i="8"/>
  <c r="N46" i="8"/>
  <c r="AR46" i="8"/>
  <c r="AB46" i="8"/>
  <c r="L46" i="8"/>
  <c r="AQ46" i="8"/>
  <c r="AA46" i="8"/>
  <c r="K46" i="8"/>
  <c r="AP46" i="8"/>
  <c r="Z46" i="8"/>
  <c r="J46" i="8"/>
  <c r="AN46" i="8"/>
  <c r="X46" i="8"/>
  <c r="H46" i="8"/>
  <c r="AO46" i="8"/>
  <c r="AM46" i="8"/>
  <c r="AL46" i="8"/>
  <c r="AC46" i="8"/>
  <c r="Y46" i="8"/>
  <c r="W46" i="8"/>
  <c r="V46" i="8"/>
  <c r="M46" i="8"/>
  <c r="G46" i="8"/>
  <c r="F46" i="8"/>
  <c r="I46" i="8"/>
  <c r="AS2" i="8"/>
  <c r="AS46" i="8" s="1"/>
  <c r="AR3" i="8"/>
  <c r="AR4" i="8"/>
  <c r="AR5" i="8"/>
  <c r="AR6" i="8"/>
  <c r="AR7" i="8"/>
  <c r="AR8" i="8"/>
  <c r="AR9" i="8"/>
  <c r="AR10" i="8"/>
  <c r="AR11" i="8"/>
  <c r="AR12" i="8"/>
  <c r="AR13" i="8"/>
  <c r="AR14" i="8"/>
  <c r="AR15" i="8"/>
  <c r="AR16" i="8"/>
  <c r="AR17" i="8"/>
  <c r="AR18" i="8"/>
  <c r="AR19" i="8"/>
  <c r="AR20" i="8"/>
  <c r="AR21" i="8"/>
  <c r="AR22" i="8"/>
  <c r="AR23" i="8"/>
  <c r="AR24" i="8"/>
  <c r="AR25" i="8"/>
  <c r="AR26" i="8"/>
  <c r="AR27" i="8"/>
  <c r="AR28" i="8"/>
  <c r="AR29" i="8"/>
  <c r="AR30" i="8"/>
  <c r="AR31" i="8"/>
  <c r="AR32" i="8"/>
  <c r="AR33" i="8"/>
  <c r="AR34" i="8"/>
  <c r="AR35" i="8"/>
  <c r="AR36" i="8"/>
  <c r="AR37" i="8"/>
  <c r="AR38" i="8"/>
  <c r="AR39" i="8"/>
  <c r="AR40" i="8"/>
  <c r="AR41" i="8"/>
  <c r="AR42" i="8"/>
  <c r="AR43" i="8"/>
  <c r="AR44" i="8"/>
  <c r="A47" i="8"/>
  <c r="AH47" i="8" l="1"/>
  <c r="R47" i="8"/>
  <c r="B47" i="8"/>
  <c r="AG47" i="8"/>
  <c r="Q47" i="8"/>
  <c r="AF47" i="8"/>
  <c r="P47" i="8"/>
  <c r="AE47" i="8"/>
  <c r="O47" i="8"/>
  <c r="AD47" i="8"/>
  <c r="N47" i="8"/>
  <c r="AS47" i="8"/>
  <c r="AC47" i="8"/>
  <c r="M47" i="8"/>
  <c r="AR47" i="8"/>
  <c r="AB47" i="8"/>
  <c r="L47" i="8"/>
  <c r="AQ47" i="8"/>
  <c r="AA47" i="8"/>
  <c r="K47" i="8"/>
  <c r="AO47" i="8"/>
  <c r="Y47" i="8"/>
  <c r="I47" i="8"/>
  <c r="AN47" i="8"/>
  <c r="X47" i="8"/>
  <c r="H47" i="8"/>
  <c r="AM47" i="8"/>
  <c r="W47" i="8"/>
  <c r="G47" i="8"/>
  <c r="AK47" i="8"/>
  <c r="U47" i="8"/>
  <c r="E47" i="8"/>
  <c r="F47" i="8"/>
  <c r="D47" i="8"/>
  <c r="C47" i="8"/>
  <c r="AP47" i="8"/>
  <c r="AJ47" i="8"/>
  <c r="AI47" i="8"/>
  <c r="Z47" i="8"/>
  <c r="T47" i="8"/>
  <c r="AL47" i="8"/>
  <c r="V47" i="8"/>
  <c r="S47" i="8"/>
  <c r="J47" i="8"/>
  <c r="AT2" i="8"/>
  <c r="AT47" i="8" s="1"/>
  <c r="AS3" i="8"/>
  <c r="AS4" i="8"/>
  <c r="AS5" i="8"/>
  <c r="AS6" i="8"/>
  <c r="AS7" i="8"/>
  <c r="AS8" i="8"/>
  <c r="AS9" i="8"/>
  <c r="AS10" i="8"/>
  <c r="AS11" i="8"/>
  <c r="AS12" i="8"/>
  <c r="AS13" i="8"/>
  <c r="AS14" i="8"/>
  <c r="AS15" i="8"/>
  <c r="AS16" i="8"/>
  <c r="AS17" i="8"/>
  <c r="AS18" i="8"/>
  <c r="AS19" i="8"/>
  <c r="AS20" i="8"/>
  <c r="AS21" i="8"/>
  <c r="AS22" i="8"/>
  <c r="AS23" i="8"/>
  <c r="AS24" i="8"/>
  <c r="AS25" i="8"/>
  <c r="AS26" i="8"/>
  <c r="AS27" i="8"/>
  <c r="AS28" i="8"/>
  <c r="AS29" i="8"/>
  <c r="AS30" i="8"/>
  <c r="AS31" i="8"/>
  <c r="AS32" i="8"/>
  <c r="AS33" i="8"/>
  <c r="AS34" i="8"/>
  <c r="AS35" i="8"/>
  <c r="AS36" i="8"/>
  <c r="AS37" i="8"/>
  <c r="AS38" i="8"/>
  <c r="AS39" i="8"/>
  <c r="AS40" i="8"/>
  <c r="AS41" i="8"/>
  <c r="AS42" i="8"/>
  <c r="AS43" i="8"/>
  <c r="AS44" i="8"/>
  <c r="AS45" i="8"/>
  <c r="A48" i="8"/>
  <c r="AE48" i="8" l="1"/>
  <c r="O48" i="8"/>
  <c r="AT48" i="8"/>
  <c r="AD48" i="8"/>
  <c r="N48" i="8"/>
  <c r="AS48" i="8"/>
  <c r="AC48" i="8"/>
  <c r="M48" i="8"/>
  <c r="AR48" i="8"/>
  <c r="AB48" i="8"/>
  <c r="L48" i="8"/>
  <c r="AQ48" i="8"/>
  <c r="AA48" i="8"/>
  <c r="K48" i="8"/>
  <c r="AP48" i="8"/>
  <c r="Z48" i="8"/>
  <c r="J48" i="8"/>
  <c r="AO48" i="8"/>
  <c r="Y48" i="8"/>
  <c r="I48" i="8"/>
  <c r="AN48" i="8"/>
  <c r="X48" i="8"/>
  <c r="H48" i="8"/>
  <c r="AL48" i="8"/>
  <c r="V48" i="8"/>
  <c r="F48" i="8"/>
  <c r="AK48" i="8"/>
  <c r="U48" i="8"/>
  <c r="E48" i="8"/>
  <c r="AJ48" i="8"/>
  <c r="T48" i="8"/>
  <c r="D48" i="8"/>
  <c r="AH48" i="8"/>
  <c r="R48" i="8"/>
  <c r="B48" i="8"/>
  <c r="AI48" i="8"/>
  <c r="AG48" i="8"/>
  <c r="AF48" i="8"/>
  <c r="W48" i="8"/>
  <c r="S48" i="8"/>
  <c r="Q48" i="8"/>
  <c r="P48" i="8"/>
  <c r="G48" i="8"/>
  <c r="AM48" i="8"/>
  <c r="C48" i="8"/>
  <c r="AU2" i="8"/>
  <c r="AT3" i="8"/>
  <c r="AT4" i="8"/>
  <c r="AT5" i="8"/>
  <c r="AT6" i="8"/>
  <c r="AT7" i="8"/>
  <c r="AT8" i="8"/>
  <c r="AT9" i="8"/>
  <c r="AT10" i="8"/>
  <c r="AT11" i="8"/>
  <c r="AT12" i="8"/>
  <c r="AT13" i="8"/>
  <c r="AT14" i="8"/>
  <c r="AT15" i="8"/>
  <c r="AT16" i="8"/>
  <c r="AT17" i="8"/>
  <c r="AT18" i="8"/>
  <c r="AT19" i="8"/>
  <c r="AT20" i="8"/>
  <c r="AT21" i="8"/>
  <c r="AT22" i="8"/>
  <c r="AT23" i="8"/>
  <c r="AT24" i="8"/>
  <c r="AT25" i="8"/>
  <c r="AT26" i="8"/>
  <c r="AT27" i="8"/>
  <c r="AT28" i="8"/>
  <c r="AT29" i="8"/>
  <c r="AT30" i="8"/>
  <c r="AT31" i="8"/>
  <c r="AT32" i="8"/>
  <c r="AT33" i="8"/>
  <c r="AT34" i="8"/>
  <c r="AT35" i="8"/>
  <c r="AT36" i="8"/>
  <c r="AT37" i="8"/>
  <c r="AT38" i="8"/>
  <c r="AT39" i="8"/>
  <c r="AT40" i="8"/>
  <c r="AT41" i="8"/>
  <c r="AT42" i="8"/>
  <c r="AT43" i="8"/>
  <c r="AT44" i="8"/>
  <c r="AT45" i="8"/>
  <c r="AT46" i="8"/>
  <c r="A49" i="8"/>
  <c r="AV2" i="8" l="1"/>
  <c r="AU3" i="8"/>
  <c r="AU4" i="8"/>
  <c r="AU5" i="8"/>
  <c r="AU6" i="8"/>
  <c r="AU7" i="8"/>
  <c r="AU8" i="8"/>
  <c r="AU9" i="8"/>
  <c r="AU10" i="8"/>
  <c r="AU11" i="8"/>
  <c r="AU12" i="8"/>
  <c r="AU13" i="8"/>
  <c r="AU14" i="8"/>
  <c r="AU15" i="8"/>
  <c r="AU16" i="8"/>
  <c r="AU17" i="8"/>
  <c r="AU18" i="8"/>
  <c r="AU19" i="8"/>
  <c r="AU20" i="8"/>
  <c r="AU21" i="8"/>
  <c r="AU22" i="8"/>
  <c r="AU23" i="8"/>
  <c r="AU24" i="8"/>
  <c r="AU25" i="8"/>
  <c r="AU26" i="8"/>
  <c r="AU27" i="8"/>
  <c r="AU28" i="8"/>
  <c r="AU29" i="8"/>
  <c r="AU30" i="8"/>
  <c r="AU31" i="8"/>
  <c r="AU32" i="8"/>
  <c r="AU33" i="8"/>
  <c r="AU34" i="8"/>
  <c r="AU35" i="8"/>
  <c r="AU36" i="8"/>
  <c r="AU37" i="8"/>
  <c r="AU38" i="8"/>
  <c r="AU39" i="8"/>
  <c r="AU40" i="8"/>
  <c r="AU41" i="8"/>
  <c r="AU42" i="8"/>
  <c r="AU43" i="8"/>
  <c r="AU44" i="8"/>
  <c r="AU45" i="8"/>
  <c r="AU46" i="8"/>
  <c r="AU47" i="8"/>
  <c r="AU48" i="8"/>
  <c r="AR49" i="8"/>
  <c r="AB49" i="8"/>
  <c r="L49" i="8"/>
  <c r="AQ49" i="8"/>
  <c r="AA49" i="8"/>
  <c r="K49" i="8"/>
  <c r="AP49" i="8"/>
  <c r="Z49" i="8"/>
  <c r="J49" i="8"/>
  <c r="AO49" i="8"/>
  <c r="Y49" i="8"/>
  <c r="I49" i="8"/>
  <c r="AN49" i="8"/>
  <c r="X49" i="8"/>
  <c r="H49" i="8"/>
  <c r="AM49" i="8"/>
  <c r="W49" i="8"/>
  <c r="G49" i="8"/>
  <c r="AL49" i="8"/>
  <c r="V49" i="8"/>
  <c r="F49" i="8"/>
  <c r="AK49" i="8"/>
  <c r="U49" i="8"/>
  <c r="E49" i="8"/>
  <c r="AI49" i="8"/>
  <c r="S49" i="8"/>
  <c r="C49" i="8"/>
  <c r="AH49" i="8"/>
  <c r="R49" i="8"/>
  <c r="B49" i="8"/>
  <c r="AG49" i="8"/>
  <c r="Q49" i="8"/>
  <c r="AU49" i="8"/>
  <c r="AE49" i="8"/>
  <c r="O49" i="8"/>
  <c r="AV49" i="8"/>
  <c r="AT49" i="8"/>
  <c r="AS49" i="8"/>
  <c r="AJ49" i="8"/>
  <c r="AD49" i="8"/>
  <c r="AC49" i="8"/>
  <c r="T49" i="8"/>
  <c r="N49" i="8"/>
  <c r="AF49" i="8"/>
  <c r="D49" i="8"/>
  <c r="P49" i="8"/>
  <c r="M49" i="8"/>
  <c r="A50" i="8"/>
  <c r="AT50" i="8" l="1"/>
  <c r="AD50" i="8"/>
  <c r="N50" i="8"/>
  <c r="AS50" i="8"/>
  <c r="AC50" i="8"/>
  <c r="M50" i="8"/>
  <c r="AQ50" i="8"/>
  <c r="AA50" i="8"/>
  <c r="K50" i="8"/>
  <c r="AP50" i="8"/>
  <c r="Z50" i="8"/>
  <c r="J50" i="8"/>
  <c r="AO50" i="8"/>
  <c r="Y50" i="8"/>
  <c r="I50" i="8"/>
  <c r="AN50" i="8"/>
  <c r="X50" i="8"/>
  <c r="H50" i="8"/>
  <c r="AM50" i="8"/>
  <c r="W50" i="8"/>
  <c r="AK50" i="8"/>
  <c r="U50" i="8"/>
  <c r="AU50" i="8"/>
  <c r="O50" i="8"/>
  <c r="AR50" i="8"/>
  <c r="L50" i="8"/>
  <c r="AL50" i="8"/>
  <c r="G50" i="8"/>
  <c r="AJ50" i="8"/>
  <c r="F50" i="8"/>
  <c r="AI50" i="8"/>
  <c r="E50" i="8"/>
  <c r="AH50" i="8"/>
  <c r="D50" i="8"/>
  <c r="AG50" i="8"/>
  <c r="C50" i="8"/>
  <c r="AF50" i="8"/>
  <c r="B50" i="8"/>
  <c r="AE50" i="8"/>
  <c r="AB50" i="8"/>
  <c r="V50" i="8"/>
  <c r="T50" i="8"/>
  <c r="R50" i="8"/>
  <c r="AW50" i="8"/>
  <c r="AV50" i="8"/>
  <c r="S50" i="8"/>
  <c r="Q50" i="8"/>
  <c r="P50" i="8"/>
  <c r="AW2" i="8"/>
  <c r="AV3" i="8"/>
  <c r="AV4" i="8"/>
  <c r="AV5" i="8"/>
  <c r="AV6" i="8"/>
  <c r="AV7" i="8"/>
  <c r="AV8" i="8"/>
  <c r="AV9" i="8"/>
  <c r="AV10" i="8"/>
  <c r="AV11" i="8"/>
  <c r="AV12" i="8"/>
  <c r="AV13" i="8"/>
  <c r="AV14" i="8"/>
  <c r="AV15" i="8"/>
  <c r="AV16" i="8"/>
  <c r="AV17" i="8"/>
  <c r="AV18" i="8"/>
  <c r="AV19" i="8"/>
  <c r="AV20" i="8"/>
  <c r="AV21" i="8"/>
  <c r="AV22" i="8"/>
  <c r="AV23" i="8"/>
  <c r="AV24" i="8"/>
  <c r="AV25" i="8"/>
  <c r="AV26" i="8"/>
  <c r="AV27" i="8"/>
  <c r="AV28" i="8"/>
  <c r="AV29" i="8"/>
  <c r="AV30" i="8"/>
  <c r="AV31" i="8"/>
  <c r="AV32" i="8"/>
  <c r="AV33" i="8"/>
  <c r="AV34" i="8"/>
  <c r="AV35" i="8"/>
  <c r="AV36" i="8"/>
  <c r="AV37" i="8"/>
  <c r="AV38" i="8"/>
  <c r="AV39" i="8"/>
  <c r="AV40" i="8"/>
  <c r="AV41" i="8"/>
  <c r="AV42" i="8"/>
  <c r="AV43" i="8"/>
  <c r="AV44" i="8"/>
  <c r="AV45" i="8"/>
  <c r="AV46" i="8"/>
  <c r="AV47" i="8"/>
  <c r="AV48" i="8"/>
  <c r="A51" i="8"/>
  <c r="AQ51" i="8" l="1"/>
  <c r="AA51" i="8"/>
  <c r="K51" i="8"/>
  <c r="AP51" i="8"/>
  <c r="Z51" i="8"/>
  <c r="J51" i="8"/>
  <c r="AN51" i="8"/>
  <c r="X51" i="8"/>
  <c r="H51" i="8"/>
  <c r="AM51" i="8"/>
  <c r="W51" i="8"/>
  <c r="G51" i="8"/>
  <c r="AL51" i="8"/>
  <c r="V51" i="8"/>
  <c r="F51" i="8"/>
  <c r="AK51" i="8"/>
  <c r="U51" i="8"/>
  <c r="E51" i="8"/>
  <c r="AJ51" i="8"/>
  <c r="T51" i="8"/>
  <c r="D51" i="8"/>
  <c r="AI51" i="8"/>
  <c r="AH51" i="8"/>
  <c r="R51" i="8"/>
  <c r="B51" i="8"/>
  <c r="AV51" i="8"/>
  <c r="AF51" i="8"/>
  <c r="P51" i="8"/>
  <c r="AU51" i="8"/>
  <c r="L51" i="8"/>
  <c r="AT51" i="8"/>
  <c r="I51" i="8"/>
  <c r="AS51" i="8"/>
  <c r="C51" i="8"/>
  <c r="AR51" i="8"/>
  <c r="AO51" i="8"/>
  <c r="AG51" i="8"/>
  <c r="AE51" i="8"/>
  <c r="AD51" i="8"/>
  <c r="AC51" i="8"/>
  <c r="AB51" i="8"/>
  <c r="Y51" i="8"/>
  <c r="S51" i="8"/>
  <c r="O51" i="8"/>
  <c r="AW51" i="8"/>
  <c r="N51" i="8"/>
  <c r="Q51" i="8"/>
  <c r="M51" i="8"/>
  <c r="AX2" i="8"/>
  <c r="AW3" i="8"/>
  <c r="AW4" i="8"/>
  <c r="AW5" i="8"/>
  <c r="AW6" i="8"/>
  <c r="AW7" i="8"/>
  <c r="AW8" i="8"/>
  <c r="AW9" i="8"/>
  <c r="AW10" i="8"/>
  <c r="AW11" i="8"/>
  <c r="AW12" i="8"/>
  <c r="AW13" i="8"/>
  <c r="AW14" i="8"/>
  <c r="AW15" i="8"/>
  <c r="AW16" i="8"/>
  <c r="AW17" i="8"/>
  <c r="AW18" i="8"/>
  <c r="AW19" i="8"/>
  <c r="AW20" i="8"/>
  <c r="AW21" i="8"/>
  <c r="AW22" i="8"/>
  <c r="AW23" i="8"/>
  <c r="AW24" i="8"/>
  <c r="AW25" i="8"/>
  <c r="AW26" i="8"/>
  <c r="AW27" i="8"/>
  <c r="AW28" i="8"/>
  <c r="AW29" i="8"/>
  <c r="AW30" i="8"/>
  <c r="AW31" i="8"/>
  <c r="AW32" i="8"/>
  <c r="AW33" i="8"/>
  <c r="AW34" i="8"/>
  <c r="AW35" i="8"/>
  <c r="AW36" i="8"/>
  <c r="AW37" i="8"/>
  <c r="AW38" i="8"/>
  <c r="AW39" i="8"/>
  <c r="AW40" i="8"/>
  <c r="AW41" i="8"/>
  <c r="AW42" i="8"/>
  <c r="AW43" i="8"/>
  <c r="AW44" i="8"/>
  <c r="AW45" i="8"/>
  <c r="AW46" i="8"/>
  <c r="AW47" i="8"/>
  <c r="AW48" i="8"/>
  <c r="AW49" i="8"/>
  <c r="A52" i="8"/>
  <c r="AN52" i="8" l="1"/>
  <c r="X52" i="8"/>
  <c r="H52" i="8"/>
  <c r="AM52" i="8"/>
  <c r="W52" i="8"/>
  <c r="G52" i="8"/>
  <c r="AK52" i="8"/>
  <c r="U52" i="8"/>
  <c r="E52" i="8"/>
  <c r="AJ52" i="8"/>
  <c r="T52" i="8"/>
  <c r="D52" i="8"/>
  <c r="AY52" i="8"/>
  <c r="AI52" i="8"/>
  <c r="S52" i="8"/>
  <c r="C52" i="8"/>
  <c r="AX52" i="8"/>
  <c r="AH52" i="8"/>
  <c r="R52" i="8"/>
  <c r="B52" i="8"/>
  <c r="AW52" i="8"/>
  <c r="AG52" i="8"/>
  <c r="Q52" i="8"/>
  <c r="AV52" i="8"/>
  <c r="AF52" i="8"/>
  <c r="P52" i="8"/>
  <c r="AU52" i="8"/>
  <c r="AE52" i="8"/>
  <c r="O52" i="8"/>
  <c r="AS52" i="8"/>
  <c r="AC52" i="8"/>
  <c r="M52" i="8"/>
  <c r="AL52" i="8"/>
  <c r="AD52" i="8"/>
  <c r="AB52" i="8"/>
  <c r="AA52" i="8"/>
  <c r="Z52" i="8"/>
  <c r="Y52" i="8"/>
  <c r="V52" i="8"/>
  <c r="N52" i="8"/>
  <c r="L52" i="8"/>
  <c r="K52" i="8"/>
  <c r="J52" i="8"/>
  <c r="AT52" i="8"/>
  <c r="I52" i="8"/>
  <c r="AQ52" i="8"/>
  <c r="AR52" i="8"/>
  <c r="AP52" i="8"/>
  <c r="AO52" i="8"/>
  <c r="F52" i="8"/>
  <c r="AY2" i="8"/>
  <c r="AX3" i="8"/>
  <c r="AX4" i="8"/>
  <c r="AX5" i="8"/>
  <c r="AX6" i="8"/>
  <c r="AX7" i="8"/>
  <c r="AX8" i="8"/>
  <c r="AX9" i="8"/>
  <c r="AX10" i="8"/>
  <c r="AX11" i="8"/>
  <c r="AX12" i="8"/>
  <c r="AX13" i="8"/>
  <c r="AX14" i="8"/>
  <c r="AX15" i="8"/>
  <c r="AX16" i="8"/>
  <c r="AX17" i="8"/>
  <c r="AX18" i="8"/>
  <c r="AX19" i="8"/>
  <c r="AX20" i="8"/>
  <c r="AX21" i="8"/>
  <c r="AX22" i="8"/>
  <c r="AX23" i="8"/>
  <c r="AX24" i="8"/>
  <c r="AX25" i="8"/>
  <c r="AX26" i="8"/>
  <c r="AX27" i="8"/>
  <c r="AX28" i="8"/>
  <c r="AX29" i="8"/>
  <c r="AX30" i="8"/>
  <c r="AX31" i="8"/>
  <c r="AX32" i="8"/>
  <c r="AX33" i="8"/>
  <c r="AX34" i="8"/>
  <c r="AX35" i="8"/>
  <c r="AX36" i="8"/>
  <c r="AX37" i="8"/>
  <c r="AX38" i="8"/>
  <c r="AX39" i="8"/>
  <c r="AX40" i="8"/>
  <c r="AX41" i="8"/>
  <c r="AX42" i="8"/>
  <c r="AX43" i="8"/>
  <c r="AX44" i="8"/>
  <c r="AX45" i="8"/>
  <c r="AX46" i="8"/>
  <c r="AX47" i="8"/>
  <c r="AX48" i="8"/>
  <c r="AX49" i="8"/>
  <c r="AX50" i="8"/>
  <c r="AX51" i="8"/>
  <c r="A53" i="8"/>
  <c r="AZ2" i="8" l="1"/>
  <c r="AY4" i="8"/>
  <c r="AY3" i="8"/>
  <c r="AY5" i="8"/>
  <c r="AY6" i="8"/>
  <c r="AY7" i="8"/>
  <c r="AY8" i="8"/>
  <c r="AY9" i="8"/>
  <c r="AY10" i="8"/>
  <c r="AY11" i="8"/>
  <c r="AY12" i="8"/>
  <c r="AY13" i="8"/>
  <c r="AY14" i="8"/>
  <c r="AY15" i="8"/>
  <c r="AY16" i="8"/>
  <c r="AY17" i="8"/>
  <c r="AY18" i="8"/>
  <c r="AY19" i="8"/>
  <c r="AY20" i="8"/>
  <c r="AY21" i="8"/>
  <c r="AY22" i="8"/>
  <c r="AY23" i="8"/>
  <c r="AY24" i="8"/>
  <c r="AY25" i="8"/>
  <c r="AY26" i="8"/>
  <c r="AY27" i="8"/>
  <c r="AY28" i="8"/>
  <c r="AY29" i="8"/>
  <c r="AY30" i="8"/>
  <c r="AY31" i="8"/>
  <c r="AY32" i="8"/>
  <c r="AY33" i="8"/>
  <c r="AY34" i="8"/>
  <c r="AY35" i="8"/>
  <c r="AY36" i="8"/>
  <c r="AY37" i="8"/>
  <c r="AY38" i="8"/>
  <c r="AY39" i="8"/>
  <c r="AY40" i="8"/>
  <c r="AY41" i="8"/>
  <c r="AY42" i="8"/>
  <c r="AY43" i="8"/>
  <c r="AY44" i="8"/>
  <c r="AY45" i="8"/>
  <c r="AY46" i="8"/>
  <c r="AY47" i="8"/>
  <c r="AY48" i="8"/>
  <c r="AY49" i="8"/>
  <c r="AY50" i="8"/>
  <c r="AY51" i="8"/>
  <c r="AK53" i="8"/>
  <c r="U53" i="8"/>
  <c r="E53" i="8"/>
  <c r="AZ53" i="8"/>
  <c r="AJ53" i="8"/>
  <c r="T53" i="8"/>
  <c r="D53" i="8"/>
  <c r="AX53" i="8"/>
  <c r="AH53" i="8"/>
  <c r="R53" i="8"/>
  <c r="B53" i="8"/>
  <c r="AW53" i="8"/>
  <c r="AG53" i="8"/>
  <c r="Q53" i="8"/>
  <c r="AV53" i="8"/>
  <c r="AF53" i="8"/>
  <c r="P53" i="8"/>
  <c r="AU53" i="8"/>
  <c r="AE53" i="8"/>
  <c r="O53" i="8"/>
  <c r="AT53" i="8"/>
  <c r="AD53" i="8"/>
  <c r="N53" i="8"/>
  <c r="AS53" i="8"/>
  <c r="AC53" i="8"/>
  <c r="M53" i="8"/>
  <c r="AR53" i="8"/>
  <c r="AB53" i="8"/>
  <c r="L53" i="8"/>
  <c r="AP53" i="8"/>
  <c r="Z53" i="8"/>
  <c r="J53" i="8"/>
  <c r="AO53" i="8"/>
  <c r="Y53" i="8"/>
  <c r="W53" i="8"/>
  <c r="V53" i="8"/>
  <c r="S53" i="8"/>
  <c r="K53" i="8"/>
  <c r="I53" i="8"/>
  <c r="H53" i="8"/>
  <c r="G53" i="8"/>
  <c r="F53" i="8"/>
  <c r="AY53" i="8"/>
  <c r="C53" i="8"/>
  <c r="AQ53" i="8"/>
  <c r="AN53" i="8"/>
  <c r="AM53" i="8"/>
  <c r="AI53" i="8"/>
  <c r="AL53" i="8"/>
  <c r="AA53" i="8"/>
  <c r="X53" i="8"/>
  <c r="A54" i="8"/>
  <c r="AX54" i="8" l="1"/>
  <c r="AH54" i="8"/>
  <c r="R54" i="8"/>
  <c r="B54" i="8"/>
  <c r="AW54" i="8"/>
  <c r="AG54" i="8"/>
  <c r="Q54" i="8"/>
  <c r="AU54" i="8"/>
  <c r="AE54" i="8"/>
  <c r="O54" i="8"/>
  <c r="AT54" i="8"/>
  <c r="AD54" i="8"/>
  <c r="N54" i="8"/>
  <c r="AS54" i="8"/>
  <c r="AC54" i="8"/>
  <c r="M54" i="8"/>
  <c r="AR54" i="8"/>
  <c r="AB54" i="8"/>
  <c r="L54" i="8"/>
  <c r="AQ54" i="8"/>
  <c r="AA54" i="8"/>
  <c r="K54" i="8"/>
  <c r="AP54" i="8"/>
  <c r="Z54" i="8"/>
  <c r="J54" i="8"/>
  <c r="AO54" i="8"/>
  <c r="Y54" i="8"/>
  <c r="I54" i="8"/>
  <c r="AM54" i="8"/>
  <c r="W54" i="8"/>
  <c r="G54" i="8"/>
  <c r="AL54" i="8"/>
  <c r="V54" i="8"/>
  <c r="F54" i="8"/>
  <c r="X54" i="8"/>
  <c r="U54" i="8"/>
  <c r="T54" i="8"/>
  <c r="S54" i="8"/>
  <c r="P54" i="8"/>
  <c r="H54" i="8"/>
  <c r="E54" i="8"/>
  <c r="D54" i="8"/>
  <c r="AZ54" i="8"/>
  <c r="C54" i="8"/>
  <c r="AY54" i="8"/>
  <c r="AV54" i="8"/>
  <c r="AN54" i="8"/>
  <c r="AJ54" i="8"/>
  <c r="AK54" i="8"/>
  <c r="AF54" i="8"/>
  <c r="AI54" i="8"/>
  <c r="BA2" i="8"/>
  <c r="BA54" i="8" s="1"/>
  <c r="AZ4" i="8"/>
  <c r="AZ3" i="8"/>
  <c r="AZ5" i="8"/>
  <c r="AZ6" i="8"/>
  <c r="AZ7" i="8"/>
  <c r="AZ8" i="8"/>
  <c r="AZ9" i="8"/>
  <c r="AZ10" i="8"/>
  <c r="AZ11" i="8"/>
  <c r="AZ12" i="8"/>
  <c r="AZ13" i="8"/>
  <c r="AZ14" i="8"/>
  <c r="AZ15" i="8"/>
  <c r="AZ16" i="8"/>
  <c r="AZ17" i="8"/>
  <c r="AZ18" i="8"/>
  <c r="AZ19" i="8"/>
  <c r="AZ20" i="8"/>
  <c r="AZ21" i="8"/>
  <c r="AZ22" i="8"/>
  <c r="AZ23" i="8"/>
  <c r="AZ24" i="8"/>
  <c r="AZ25" i="8"/>
  <c r="AZ26" i="8"/>
  <c r="AZ27" i="8"/>
  <c r="AZ28" i="8"/>
  <c r="AZ29" i="8"/>
  <c r="AZ30" i="8"/>
  <c r="AZ31" i="8"/>
  <c r="AZ32" i="8"/>
  <c r="AZ33" i="8"/>
  <c r="AZ34" i="8"/>
  <c r="AZ35" i="8"/>
  <c r="AZ36" i="8"/>
  <c r="AZ37" i="8"/>
  <c r="AZ38" i="8"/>
  <c r="AZ39" i="8"/>
  <c r="AZ40" i="8"/>
  <c r="AZ41" i="8"/>
  <c r="AZ42" i="8"/>
  <c r="AZ43" i="8"/>
  <c r="AZ44" i="8"/>
  <c r="AZ45" i="8"/>
  <c r="AZ46" i="8"/>
  <c r="AZ47" i="8"/>
  <c r="AZ48" i="8"/>
  <c r="AZ49" i="8"/>
  <c r="AZ50" i="8"/>
  <c r="AZ51" i="8"/>
  <c r="AZ52" i="8"/>
  <c r="A55" i="8"/>
  <c r="AU55" i="8" l="1"/>
  <c r="AE55" i="8"/>
  <c r="O55" i="8"/>
  <c r="AT55" i="8"/>
  <c r="AD55" i="8"/>
  <c r="N55" i="8"/>
  <c r="AR55" i="8"/>
  <c r="AB55" i="8"/>
  <c r="L55" i="8"/>
  <c r="AQ55" i="8"/>
  <c r="AA55" i="8"/>
  <c r="K55" i="8"/>
  <c r="AP55" i="8"/>
  <c r="Z55" i="8"/>
  <c r="J55" i="8"/>
  <c r="AO55" i="8"/>
  <c r="Y55" i="8"/>
  <c r="I55" i="8"/>
  <c r="AN55" i="8"/>
  <c r="X55" i="8"/>
  <c r="H55" i="8"/>
  <c r="AM55" i="8"/>
  <c r="W55" i="8"/>
  <c r="G55" i="8"/>
  <c r="AL55" i="8"/>
  <c r="V55" i="8"/>
  <c r="F55" i="8"/>
  <c r="AZ55" i="8"/>
  <c r="AJ55" i="8"/>
  <c r="T55" i="8"/>
  <c r="D55" i="8"/>
  <c r="AY55" i="8"/>
  <c r="AI55" i="8"/>
  <c r="S55" i="8"/>
  <c r="C55" i="8"/>
  <c r="AX55" i="8"/>
  <c r="AH55" i="8"/>
  <c r="R55" i="8"/>
  <c r="B55" i="8"/>
  <c r="AW55" i="8"/>
  <c r="AV55" i="8"/>
  <c r="AS55" i="8"/>
  <c r="AK55" i="8"/>
  <c r="AG55" i="8"/>
  <c r="AF55" i="8"/>
  <c r="AC55" i="8"/>
  <c r="U55" i="8"/>
  <c r="Q55" i="8"/>
  <c r="P55" i="8"/>
  <c r="M55" i="8"/>
  <c r="E55" i="8"/>
  <c r="BA55" i="8"/>
  <c r="BB2" i="8"/>
  <c r="BA4" i="8"/>
  <c r="BA3" i="8"/>
  <c r="BA5" i="8"/>
  <c r="BA6" i="8"/>
  <c r="BA7" i="8"/>
  <c r="BA8" i="8"/>
  <c r="BA9" i="8"/>
  <c r="BA10" i="8"/>
  <c r="BA11" i="8"/>
  <c r="BA12" i="8"/>
  <c r="BA13" i="8"/>
  <c r="BA14" i="8"/>
  <c r="BA15" i="8"/>
  <c r="BA16" i="8"/>
  <c r="BA17" i="8"/>
  <c r="BA18" i="8"/>
  <c r="BA19" i="8"/>
  <c r="BA20" i="8"/>
  <c r="BA21" i="8"/>
  <c r="BA22" i="8"/>
  <c r="BA23" i="8"/>
  <c r="BA24" i="8"/>
  <c r="BA25" i="8"/>
  <c r="BA26" i="8"/>
  <c r="BA27" i="8"/>
  <c r="BA28" i="8"/>
  <c r="BA29" i="8"/>
  <c r="BA30" i="8"/>
  <c r="BA31" i="8"/>
  <c r="BA32" i="8"/>
  <c r="BA33" i="8"/>
  <c r="BA34" i="8"/>
  <c r="BA35" i="8"/>
  <c r="BA36" i="8"/>
  <c r="BA37" i="8"/>
  <c r="BA38" i="8"/>
  <c r="BA39" i="8"/>
  <c r="BA40" i="8"/>
  <c r="BA41" i="8"/>
  <c r="BA42" i="8"/>
  <c r="BA43" i="8"/>
  <c r="BA44" i="8"/>
  <c r="BA45" i="8"/>
  <c r="BA46" i="8"/>
  <c r="BA47" i="8"/>
  <c r="BA48" i="8"/>
  <c r="BA49" i="8"/>
  <c r="BA50" i="8"/>
  <c r="BA51" i="8"/>
  <c r="BA52" i="8"/>
  <c r="BA53" i="8"/>
  <c r="A56" i="8"/>
  <c r="AR56" i="8" l="1"/>
  <c r="AB56" i="8"/>
  <c r="L56" i="8"/>
  <c r="AQ56" i="8"/>
  <c r="AA56" i="8"/>
  <c r="K56" i="8"/>
  <c r="AO56" i="8"/>
  <c r="Y56" i="8"/>
  <c r="I56" i="8"/>
  <c r="AN56" i="8"/>
  <c r="X56" i="8"/>
  <c r="H56" i="8"/>
  <c r="AM56" i="8"/>
  <c r="W56" i="8"/>
  <c r="G56" i="8"/>
  <c r="BB56" i="8"/>
  <c r="AL56" i="8"/>
  <c r="V56" i="8"/>
  <c r="F56" i="8"/>
  <c r="BA56" i="8"/>
  <c r="AK56" i="8"/>
  <c r="U56" i="8"/>
  <c r="E56" i="8"/>
  <c r="AZ56" i="8"/>
  <c r="AJ56" i="8"/>
  <c r="T56" i="8"/>
  <c r="D56" i="8"/>
  <c r="AY56" i="8"/>
  <c r="AI56" i="8"/>
  <c r="S56" i="8"/>
  <c r="C56" i="8"/>
  <c r="AW56" i="8"/>
  <c r="AG56" i="8"/>
  <c r="Q56" i="8"/>
  <c r="AV56" i="8"/>
  <c r="AF56" i="8"/>
  <c r="P56" i="8"/>
  <c r="AU56" i="8"/>
  <c r="AE56" i="8"/>
  <c r="O56" i="8"/>
  <c r="N56" i="8"/>
  <c r="M56" i="8"/>
  <c r="J56" i="8"/>
  <c r="B56" i="8"/>
  <c r="AX56" i="8"/>
  <c r="AT56" i="8"/>
  <c r="AS56" i="8"/>
  <c r="AP56" i="8"/>
  <c r="AH56" i="8"/>
  <c r="AC56" i="8"/>
  <c r="R56" i="8"/>
  <c r="Z56" i="8"/>
  <c r="AD56" i="8"/>
  <c r="BC2" i="8"/>
  <c r="BC56" i="8" s="1"/>
  <c r="BB3" i="8"/>
  <c r="BB4" i="8"/>
  <c r="BB5" i="8"/>
  <c r="BB6" i="8"/>
  <c r="BB7" i="8"/>
  <c r="BB8" i="8"/>
  <c r="BB9" i="8"/>
  <c r="BB10" i="8"/>
  <c r="BB11" i="8"/>
  <c r="BB12" i="8"/>
  <c r="BB13" i="8"/>
  <c r="BB14" i="8"/>
  <c r="BB15" i="8"/>
  <c r="BB16" i="8"/>
  <c r="BB17" i="8"/>
  <c r="BB18" i="8"/>
  <c r="BB19" i="8"/>
  <c r="BB20" i="8"/>
  <c r="BB21" i="8"/>
  <c r="BB22" i="8"/>
  <c r="BB23" i="8"/>
  <c r="BB24" i="8"/>
  <c r="BB25" i="8"/>
  <c r="BB26" i="8"/>
  <c r="BB27" i="8"/>
  <c r="BB28" i="8"/>
  <c r="BB29" i="8"/>
  <c r="BB30" i="8"/>
  <c r="BB31" i="8"/>
  <c r="BB32" i="8"/>
  <c r="BB33" i="8"/>
  <c r="BB34" i="8"/>
  <c r="BB35" i="8"/>
  <c r="BB36" i="8"/>
  <c r="BB37" i="8"/>
  <c r="BB38" i="8"/>
  <c r="BB39" i="8"/>
  <c r="BB40" i="8"/>
  <c r="BB41" i="8"/>
  <c r="BB42" i="8"/>
  <c r="BB43" i="8"/>
  <c r="BB44" i="8"/>
  <c r="BB45" i="8"/>
  <c r="BB46" i="8"/>
  <c r="BB47" i="8"/>
  <c r="BB48" i="8"/>
  <c r="BB49" i="8"/>
  <c r="BB50" i="8"/>
  <c r="BB51" i="8"/>
  <c r="BB52" i="8"/>
  <c r="BB53" i="8"/>
  <c r="BB54" i="8"/>
  <c r="BB55" i="8"/>
  <c r="A57" i="8"/>
  <c r="BD2" i="8" l="1"/>
  <c r="BC3" i="8"/>
  <c r="BC4" i="8"/>
  <c r="BC5" i="8"/>
  <c r="BC6" i="8"/>
  <c r="BC7" i="8"/>
  <c r="BC8" i="8"/>
  <c r="BC9" i="8"/>
  <c r="BC10" i="8"/>
  <c r="BC11" i="8"/>
  <c r="BC12" i="8"/>
  <c r="BC13" i="8"/>
  <c r="BC14" i="8"/>
  <c r="BC15" i="8"/>
  <c r="BC16" i="8"/>
  <c r="BC17" i="8"/>
  <c r="BC18" i="8"/>
  <c r="BC19" i="8"/>
  <c r="BC20" i="8"/>
  <c r="BC21" i="8"/>
  <c r="BC22" i="8"/>
  <c r="BC23" i="8"/>
  <c r="BC24" i="8"/>
  <c r="BC25" i="8"/>
  <c r="BC26" i="8"/>
  <c r="BC27" i="8"/>
  <c r="BC28" i="8"/>
  <c r="BC29" i="8"/>
  <c r="BC30" i="8"/>
  <c r="BC31" i="8"/>
  <c r="BC32" i="8"/>
  <c r="BC33" i="8"/>
  <c r="BC34" i="8"/>
  <c r="BC35" i="8"/>
  <c r="BC36" i="8"/>
  <c r="BC37" i="8"/>
  <c r="BC38" i="8"/>
  <c r="BC39" i="8"/>
  <c r="BC40" i="8"/>
  <c r="BC41" i="8"/>
  <c r="BC42" i="8"/>
  <c r="BC43" i="8"/>
  <c r="BC44" i="8"/>
  <c r="BC45" i="8"/>
  <c r="BC46" i="8"/>
  <c r="BC47" i="8"/>
  <c r="BC48" i="8"/>
  <c r="BC49" i="8"/>
  <c r="BC50" i="8"/>
  <c r="BC51" i="8"/>
  <c r="BC52" i="8"/>
  <c r="BC53" i="8"/>
  <c r="BC54" i="8"/>
  <c r="BC55" i="8"/>
  <c r="AO57" i="8"/>
  <c r="Y57" i="8"/>
  <c r="I57" i="8"/>
  <c r="BD57" i="8"/>
  <c r="AN57" i="8"/>
  <c r="X57" i="8"/>
  <c r="H57" i="8"/>
  <c r="BB57" i="8"/>
  <c r="AL57" i="8"/>
  <c r="V57" i="8"/>
  <c r="F57" i="8"/>
  <c r="BA57" i="8"/>
  <c r="AK57" i="8"/>
  <c r="U57" i="8"/>
  <c r="E57" i="8"/>
  <c r="AZ57" i="8"/>
  <c r="AJ57" i="8"/>
  <c r="T57" i="8"/>
  <c r="D57" i="8"/>
  <c r="AY57" i="8"/>
  <c r="AI57" i="8"/>
  <c r="S57" i="8"/>
  <c r="C57" i="8"/>
  <c r="AX57" i="8"/>
  <c r="AH57" i="8"/>
  <c r="R57" i="8"/>
  <c r="B57" i="8"/>
  <c r="AW57" i="8"/>
  <c r="AG57" i="8"/>
  <c r="Q57" i="8"/>
  <c r="AV57" i="8"/>
  <c r="AF57" i="8"/>
  <c r="P57" i="8"/>
  <c r="AT57" i="8"/>
  <c r="AD57" i="8"/>
  <c r="N57" i="8"/>
  <c r="AS57" i="8"/>
  <c r="AC57" i="8"/>
  <c r="M57" i="8"/>
  <c r="AR57" i="8"/>
  <c r="AB57" i="8"/>
  <c r="L57" i="8"/>
  <c r="AQ57" i="8"/>
  <c r="AP57" i="8"/>
  <c r="AM57" i="8"/>
  <c r="AE57" i="8"/>
  <c r="AA57" i="8"/>
  <c r="Z57" i="8"/>
  <c r="W57" i="8"/>
  <c r="O57" i="8"/>
  <c r="K57" i="8"/>
  <c r="J57" i="8"/>
  <c r="G57" i="8"/>
  <c r="BC57" i="8"/>
  <c r="AU57" i="8"/>
  <c r="A58" i="8"/>
  <c r="BB58" i="8" l="1"/>
  <c r="AX58" i="8"/>
  <c r="BD58" i="8"/>
  <c r="AL58" i="8"/>
  <c r="V58" i="8"/>
  <c r="F58" i="8"/>
  <c r="BC58" i="8"/>
  <c r="AK58" i="8"/>
  <c r="U58" i="8"/>
  <c r="E58" i="8"/>
  <c r="AZ58" i="8"/>
  <c r="AI58" i="8"/>
  <c r="S58" i="8"/>
  <c r="C58" i="8"/>
  <c r="AY58" i="8"/>
  <c r="AH58" i="8"/>
  <c r="R58" i="8"/>
  <c r="B58" i="8"/>
  <c r="AW58" i="8"/>
  <c r="AG58" i="8"/>
  <c r="Q58" i="8"/>
  <c r="AV58" i="8"/>
  <c r="AF58" i="8"/>
  <c r="P58" i="8"/>
  <c r="AU58" i="8"/>
  <c r="AE58" i="8"/>
  <c r="O58" i="8"/>
  <c r="AT58" i="8"/>
  <c r="AD58" i="8"/>
  <c r="N58" i="8"/>
  <c r="AS58" i="8"/>
  <c r="AC58" i="8"/>
  <c r="M58" i="8"/>
  <c r="AQ58" i="8"/>
  <c r="AA58" i="8"/>
  <c r="K58" i="8"/>
  <c r="AP58" i="8"/>
  <c r="Z58" i="8"/>
  <c r="J58" i="8"/>
  <c r="AO58" i="8"/>
  <c r="Y58" i="8"/>
  <c r="I58" i="8"/>
  <c r="H58" i="8"/>
  <c r="G58" i="8"/>
  <c r="D58" i="8"/>
  <c r="BA58" i="8"/>
  <c r="AR58" i="8"/>
  <c r="AN58" i="8"/>
  <c r="AM58" i="8"/>
  <c r="AJ58" i="8"/>
  <c r="AB58" i="8"/>
  <c r="W58" i="8"/>
  <c r="X58" i="8"/>
  <c r="T58" i="8"/>
  <c r="L58" i="8"/>
  <c r="BE2" i="8"/>
  <c r="BE58" i="8" s="1"/>
  <c r="BD3" i="8"/>
  <c r="BD4" i="8"/>
  <c r="BD5" i="8"/>
  <c r="BD6" i="8"/>
  <c r="BD7" i="8"/>
  <c r="BD8" i="8"/>
  <c r="BD9" i="8"/>
  <c r="BD10" i="8"/>
  <c r="BD11" i="8"/>
  <c r="BD12" i="8"/>
  <c r="BD13" i="8"/>
  <c r="BD14" i="8"/>
  <c r="BD15" i="8"/>
  <c r="BD16" i="8"/>
  <c r="BD17" i="8"/>
  <c r="BD18" i="8"/>
  <c r="BD19" i="8"/>
  <c r="BD20" i="8"/>
  <c r="BD21" i="8"/>
  <c r="BD22" i="8"/>
  <c r="BD23" i="8"/>
  <c r="BD24" i="8"/>
  <c r="BD25" i="8"/>
  <c r="BD26" i="8"/>
  <c r="BD27" i="8"/>
  <c r="BD28" i="8"/>
  <c r="BD29" i="8"/>
  <c r="BD30" i="8"/>
  <c r="BD31" i="8"/>
  <c r="BD32" i="8"/>
  <c r="BD33" i="8"/>
  <c r="BD34" i="8"/>
  <c r="BD35" i="8"/>
  <c r="BD36" i="8"/>
  <c r="BD37" i="8"/>
  <c r="BD38" i="8"/>
  <c r="BD39" i="8"/>
  <c r="BD40" i="8"/>
  <c r="BD41" i="8"/>
  <c r="BD42" i="8"/>
  <c r="BD43" i="8"/>
  <c r="BD44" i="8"/>
  <c r="BD45" i="8"/>
  <c r="BD46" i="8"/>
  <c r="BD47" i="8"/>
  <c r="BD48" i="8"/>
  <c r="BD49" i="8"/>
  <c r="BD50" i="8"/>
  <c r="BD51" i="8"/>
  <c r="BD52" i="8"/>
  <c r="BD53" i="8"/>
  <c r="BD54" i="8"/>
  <c r="BD55" i="8"/>
  <c r="BD56" i="8"/>
  <c r="A59" i="8"/>
  <c r="AY59" i="8" l="1"/>
  <c r="AI59" i="8"/>
  <c r="S59" i="8"/>
  <c r="C59" i="8"/>
  <c r="AX59" i="8"/>
  <c r="AH59" i="8"/>
  <c r="R59" i="8"/>
  <c r="B59" i="8"/>
  <c r="AV59" i="8"/>
  <c r="AF59" i="8"/>
  <c r="P59" i="8"/>
  <c r="AU59" i="8"/>
  <c r="AE59" i="8"/>
  <c r="O59" i="8"/>
  <c r="AT59" i="8"/>
  <c r="AD59" i="8"/>
  <c r="N59" i="8"/>
  <c r="AS59" i="8"/>
  <c r="AC59" i="8"/>
  <c r="M59" i="8"/>
  <c r="BE59" i="8"/>
  <c r="AO59" i="8"/>
  <c r="Y59" i="8"/>
  <c r="I59" i="8"/>
  <c r="AM59" i="8"/>
  <c r="J59" i="8"/>
  <c r="AL59" i="8"/>
  <c r="H59" i="8"/>
  <c r="AJ59" i="8"/>
  <c r="F59" i="8"/>
  <c r="AG59" i="8"/>
  <c r="E59" i="8"/>
  <c r="AB59" i="8"/>
  <c r="D59" i="8"/>
  <c r="BD59" i="8"/>
  <c r="AA59" i="8"/>
  <c r="BC59" i="8"/>
  <c r="Z59" i="8"/>
  <c r="BB59" i="8"/>
  <c r="X59" i="8"/>
  <c r="BA59" i="8"/>
  <c r="W59" i="8"/>
  <c r="AW59" i="8"/>
  <c r="U59" i="8"/>
  <c r="AR59" i="8"/>
  <c r="T59" i="8"/>
  <c r="AQ59" i="8"/>
  <c r="Q59" i="8"/>
  <c r="AZ59" i="8"/>
  <c r="AP59" i="8"/>
  <c r="AN59" i="8"/>
  <c r="AK59" i="8"/>
  <c r="V59" i="8"/>
  <c r="K59" i="8"/>
  <c r="L59" i="8"/>
  <c r="G59" i="8"/>
  <c r="BF2" i="8"/>
  <c r="BF59" i="8" s="1"/>
  <c r="BE3" i="8"/>
  <c r="BE4" i="8"/>
  <c r="BE5" i="8"/>
  <c r="BE6" i="8"/>
  <c r="BE7" i="8"/>
  <c r="BE8" i="8"/>
  <c r="BE9" i="8"/>
  <c r="BE10" i="8"/>
  <c r="BE11" i="8"/>
  <c r="BE12" i="8"/>
  <c r="BE13" i="8"/>
  <c r="BE14" i="8"/>
  <c r="BE15" i="8"/>
  <c r="BE16" i="8"/>
  <c r="BE17" i="8"/>
  <c r="BE18" i="8"/>
  <c r="BE19" i="8"/>
  <c r="BE20" i="8"/>
  <c r="BE21" i="8"/>
  <c r="BE22" i="8"/>
  <c r="BE23" i="8"/>
  <c r="BE24" i="8"/>
  <c r="BE25" i="8"/>
  <c r="BE26" i="8"/>
  <c r="BE27" i="8"/>
  <c r="BE28" i="8"/>
  <c r="BE29" i="8"/>
  <c r="BE30" i="8"/>
  <c r="BE31" i="8"/>
  <c r="BE32" i="8"/>
  <c r="BE33" i="8"/>
  <c r="BE34" i="8"/>
  <c r="BE35" i="8"/>
  <c r="BE36" i="8"/>
  <c r="BE37" i="8"/>
  <c r="BE38" i="8"/>
  <c r="BE39" i="8"/>
  <c r="BE40" i="8"/>
  <c r="BE41" i="8"/>
  <c r="BE42" i="8"/>
  <c r="BE43" i="8"/>
  <c r="BE44" i="8"/>
  <c r="BE45" i="8"/>
  <c r="BE46" i="8"/>
  <c r="BE47" i="8"/>
  <c r="BE48" i="8"/>
  <c r="BE49" i="8"/>
  <c r="BE50" i="8"/>
  <c r="BE51" i="8"/>
  <c r="BE52" i="8"/>
  <c r="BE53" i="8"/>
  <c r="BE54" i="8"/>
  <c r="BE55" i="8"/>
  <c r="BE56" i="8"/>
  <c r="BE57" i="8"/>
  <c r="A60" i="8"/>
  <c r="BG2" i="8" l="1"/>
  <c r="BF3" i="8"/>
  <c r="BF4" i="8"/>
  <c r="BF5" i="8"/>
  <c r="BF6" i="8"/>
  <c r="BF7" i="8"/>
  <c r="BF8" i="8"/>
  <c r="BF9" i="8"/>
  <c r="BF10" i="8"/>
  <c r="BF11" i="8"/>
  <c r="BF12" i="8"/>
  <c r="BF13" i="8"/>
  <c r="BF14" i="8"/>
  <c r="BF15" i="8"/>
  <c r="BF16" i="8"/>
  <c r="BF17" i="8"/>
  <c r="BF18" i="8"/>
  <c r="BF19" i="8"/>
  <c r="BF20" i="8"/>
  <c r="BF21" i="8"/>
  <c r="BF22" i="8"/>
  <c r="BF23" i="8"/>
  <c r="BF24" i="8"/>
  <c r="BF25" i="8"/>
  <c r="BF26" i="8"/>
  <c r="BF27" i="8"/>
  <c r="BF28" i="8"/>
  <c r="BF29" i="8"/>
  <c r="BF30" i="8"/>
  <c r="BF31" i="8"/>
  <c r="BF32" i="8"/>
  <c r="BF33" i="8"/>
  <c r="BF34" i="8"/>
  <c r="BF35" i="8"/>
  <c r="BF36" i="8"/>
  <c r="BF37" i="8"/>
  <c r="BF38" i="8"/>
  <c r="BF39" i="8"/>
  <c r="BF40" i="8"/>
  <c r="BF41" i="8"/>
  <c r="BF42" i="8"/>
  <c r="BF43" i="8"/>
  <c r="BF44" i="8"/>
  <c r="BF45" i="8"/>
  <c r="BF46" i="8"/>
  <c r="BF47" i="8"/>
  <c r="BF48" i="8"/>
  <c r="BF49" i="8"/>
  <c r="BF50" i="8"/>
  <c r="BF51" i="8"/>
  <c r="BF52" i="8"/>
  <c r="BF53" i="8"/>
  <c r="BF54" i="8"/>
  <c r="BF55" i="8"/>
  <c r="BF56" i="8"/>
  <c r="BF57" i="8"/>
  <c r="BF58" i="8"/>
  <c r="AV60" i="8"/>
  <c r="AF60" i="8"/>
  <c r="P60" i="8"/>
  <c r="AU60" i="8"/>
  <c r="AE60" i="8"/>
  <c r="O60" i="8"/>
  <c r="AS60" i="8"/>
  <c r="AC60" i="8"/>
  <c r="M60" i="8"/>
  <c r="AR60" i="8"/>
  <c r="AB60" i="8"/>
  <c r="L60" i="8"/>
  <c r="BG60" i="8"/>
  <c r="AQ60" i="8"/>
  <c r="AA60" i="8"/>
  <c r="K60" i="8"/>
  <c r="BF60" i="8"/>
  <c r="AP60" i="8"/>
  <c r="Z60" i="8"/>
  <c r="J60" i="8"/>
  <c r="BE60" i="8"/>
  <c r="AO60" i="8"/>
  <c r="Y60" i="8"/>
  <c r="I60" i="8"/>
  <c r="BB60" i="8"/>
  <c r="AL60" i="8"/>
  <c r="V60" i="8"/>
  <c r="F60" i="8"/>
  <c r="AH60" i="8"/>
  <c r="B60" i="8"/>
  <c r="AG60" i="8"/>
  <c r="BD60" i="8"/>
  <c r="X60" i="8"/>
  <c r="BC60" i="8"/>
  <c r="W60" i="8"/>
  <c r="BA60" i="8"/>
  <c r="U60" i="8"/>
  <c r="AZ60" i="8"/>
  <c r="T60" i="8"/>
  <c r="AY60" i="8"/>
  <c r="S60" i="8"/>
  <c r="AX60" i="8"/>
  <c r="R60" i="8"/>
  <c r="AW60" i="8"/>
  <c r="Q60" i="8"/>
  <c r="AN60" i="8"/>
  <c r="H60" i="8"/>
  <c r="AM60" i="8"/>
  <c r="G60" i="8"/>
  <c r="AK60" i="8"/>
  <c r="E60" i="8"/>
  <c r="D60" i="8"/>
  <c r="C60" i="8"/>
  <c r="AT60" i="8"/>
  <c r="AI60" i="8"/>
  <c r="AD60" i="8"/>
  <c r="N60" i="8"/>
  <c r="AJ60" i="8"/>
  <c r="A61" i="8"/>
  <c r="AS61" i="8" l="1"/>
  <c r="AC61" i="8"/>
  <c r="M61" i="8"/>
  <c r="AR61" i="8"/>
  <c r="AB61" i="8"/>
  <c r="L61" i="8"/>
  <c r="BF61" i="8"/>
  <c r="AP61" i="8"/>
  <c r="Z61" i="8"/>
  <c r="J61" i="8"/>
  <c r="BE61" i="8"/>
  <c r="AO61" i="8"/>
  <c r="Y61" i="8"/>
  <c r="I61" i="8"/>
  <c r="BD61" i="8"/>
  <c r="AN61" i="8"/>
  <c r="X61" i="8"/>
  <c r="H61" i="8"/>
  <c r="BC61" i="8"/>
  <c r="AM61" i="8"/>
  <c r="W61" i="8"/>
  <c r="G61" i="8"/>
  <c r="BB61" i="8"/>
  <c r="AL61" i="8"/>
  <c r="V61" i="8"/>
  <c r="F61" i="8"/>
  <c r="AY61" i="8"/>
  <c r="AI61" i="8"/>
  <c r="S61" i="8"/>
  <c r="C61" i="8"/>
  <c r="AE61" i="8"/>
  <c r="AD61" i="8"/>
  <c r="BG61" i="8"/>
  <c r="AA61" i="8"/>
  <c r="BA61" i="8"/>
  <c r="U61" i="8"/>
  <c r="AZ61" i="8"/>
  <c r="T61" i="8"/>
  <c r="AX61" i="8"/>
  <c r="R61" i="8"/>
  <c r="AW61" i="8"/>
  <c r="Q61" i="8"/>
  <c r="AV61" i="8"/>
  <c r="P61" i="8"/>
  <c r="AU61" i="8"/>
  <c r="O61" i="8"/>
  <c r="AT61" i="8"/>
  <c r="N61" i="8"/>
  <c r="AQ61" i="8"/>
  <c r="K61" i="8"/>
  <c r="AK61" i="8"/>
  <c r="E61" i="8"/>
  <c r="AJ61" i="8"/>
  <c r="D61" i="8"/>
  <c r="AH61" i="8"/>
  <c r="B61" i="8"/>
  <c r="AG61" i="8"/>
  <c r="AF61" i="8"/>
  <c r="BH2" i="8"/>
  <c r="BH61" i="8" s="1"/>
  <c r="BG3" i="8"/>
  <c r="BG4" i="8"/>
  <c r="BG5" i="8"/>
  <c r="BG6" i="8"/>
  <c r="BG7" i="8"/>
  <c r="BG8" i="8"/>
  <c r="BG9" i="8"/>
  <c r="BG10" i="8"/>
  <c r="BG11" i="8"/>
  <c r="BG12" i="8"/>
  <c r="BG13" i="8"/>
  <c r="BG14" i="8"/>
  <c r="BG15" i="8"/>
  <c r="BG16" i="8"/>
  <c r="BG17" i="8"/>
  <c r="BG18" i="8"/>
  <c r="BG19" i="8"/>
  <c r="BG20" i="8"/>
  <c r="BG21" i="8"/>
  <c r="BG22" i="8"/>
  <c r="BG23" i="8"/>
  <c r="BG24" i="8"/>
  <c r="BG25" i="8"/>
  <c r="BG26" i="8"/>
  <c r="BG27" i="8"/>
  <c r="BG28" i="8"/>
  <c r="BG29" i="8"/>
  <c r="BG30" i="8"/>
  <c r="BG31" i="8"/>
  <c r="BG32" i="8"/>
  <c r="BG33" i="8"/>
  <c r="BG34" i="8"/>
  <c r="BG35" i="8"/>
  <c r="BG36" i="8"/>
  <c r="BG37" i="8"/>
  <c r="BG38" i="8"/>
  <c r="BG39" i="8"/>
  <c r="BG40" i="8"/>
  <c r="BG41" i="8"/>
  <c r="BG42" i="8"/>
  <c r="BG43" i="8"/>
  <c r="BG44" i="8"/>
  <c r="BG45" i="8"/>
  <c r="BG46" i="8"/>
  <c r="BG47" i="8"/>
  <c r="BG48" i="8"/>
  <c r="BG49" i="8"/>
  <c r="BG50" i="8"/>
  <c r="BG51" i="8"/>
  <c r="BG52" i="8"/>
  <c r="BG53" i="8"/>
  <c r="BG54" i="8"/>
  <c r="BG55" i="8"/>
  <c r="BG56" i="8"/>
  <c r="BG57" i="8"/>
  <c r="BG58" i="8"/>
  <c r="BG59" i="8"/>
  <c r="A62" i="8"/>
  <c r="BI2" i="8" l="1"/>
  <c r="BI62" i="8" s="1"/>
  <c r="BH3" i="8"/>
  <c r="BH4" i="8"/>
  <c r="BH5" i="8"/>
  <c r="BH6" i="8"/>
  <c r="BH7" i="8"/>
  <c r="BH8" i="8"/>
  <c r="BH9" i="8"/>
  <c r="BH10" i="8"/>
  <c r="BH11" i="8"/>
  <c r="BH12" i="8"/>
  <c r="BH13" i="8"/>
  <c r="BH14" i="8"/>
  <c r="BH15" i="8"/>
  <c r="BH16" i="8"/>
  <c r="BH17" i="8"/>
  <c r="BH18" i="8"/>
  <c r="BH19" i="8"/>
  <c r="BH20" i="8"/>
  <c r="BH21" i="8"/>
  <c r="BH22" i="8"/>
  <c r="BH23" i="8"/>
  <c r="BH24" i="8"/>
  <c r="BH25" i="8"/>
  <c r="BH26" i="8"/>
  <c r="BH27" i="8"/>
  <c r="BH28" i="8"/>
  <c r="BH29" i="8"/>
  <c r="BH30" i="8"/>
  <c r="BH31" i="8"/>
  <c r="BH32" i="8"/>
  <c r="BH33" i="8"/>
  <c r="BH34" i="8"/>
  <c r="BH35" i="8"/>
  <c r="BH36" i="8"/>
  <c r="BH37" i="8"/>
  <c r="BH38" i="8"/>
  <c r="BH39" i="8"/>
  <c r="BH40" i="8"/>
  <c r="BH41" i="8"/>
  <c r="BH42" i="8"/>
  <c r="BH43" i="8"/>
  <c r="BH44" i="8"/>
  <c r="BH45" i="8"/>
  <c r="BH46" i="8"/>
  <c r="BH47" i="8"/>
  <c r="BH48" i="8"/>
  <c r="BH49" i="8"/>
  <c r="BH50" i="8"/>
  <c r="BH51" i="8"/>
  <c r="BH52" i="8"/>
  <c r="BH53" i="8"/>
  <c r="BH54" i="8"/>
  <c r="BH55" i="8"/>
  <c r="BH56" i="8"/>
  <c r="BH57" i="8"/>
  <c r="BH58" i="8"/>
  <c r="BH59" i="8"/>
  <c r="BH60" i="8"/>
  <c r="BF62" i="8"/>
  <c r="AP62" i="8"/>
  <c r="Z62" i="8"/>
  <c r="J62" i="8"/>
  <c r="BE62" i="8"/>
  <c r="AO62" i="8"/>
  <c r="Y62" i="8"/>
  <c r="I62" i="8"/>
  <c r="BC62" i="8"/>
  <c r="AM62" i="8"/>
  <c r="W62" i="8"/>
  <c r="G62" i="8"/>
  <c r="BB62" i="8"/>
  <c r="AL62" i="8"/>
  <c r="V62" i="8"/>
  <c r="F62" i="8"/>
  <c r="BA62" i="8"/>
  <c r="AK62" i="8"/>
  <c r="U62" i="8"/>
  <c r="E62" i="8"/>
  <c r="AZ62" i="8"/>
  <c r="AJ62" i="8"/>
  <c r="T62" i="8"/>
  <c r="D62" i="8"/>
  <c r="AY62" i="8"/>
  <c r="AI62" i="8"/>
  <c r="S62" i="8"/>
  <c r="C62" i="8"/>
  <c r="AV62" i="8"/>
  <c r="AF62" i="8"/>
  <c r="P62" i="8"/>
  <c r="AU62" i="8"/>
  <c r="AE62" i="8"/>
  <c r="O62" i="8"/>
  <c r="AT62" i="8"/>
  <c r="AD62" i="8"/>
  <c r="N62" i="8"/>
  <c r="AG62" i="8"/>
  <c r="AC62" i="8"/>
  <c r="AB62" i="8"/>
  <c r="AA62" i="8"/>
  <c r="X62" i="8"/>
  <c r="R62" i="8"/>
  <c r="BH62" i="8"/>
  <c r="Q62" i="8"/>
  <c r="BG62" i="8"/>
  <c r="M62" i="8"/>
  <c r="BD62" i="8"/>
  <c r="L62" i="8"/>
  <c r="AX62" i="8"/>
  <c r="K62" i="8"/>
  <c r="AW62" i="8"/>
  <c r="H62" i="8"/>
  <c r="AS62" i="8"/>
  <c r="B62" i="8"/>
  <c r="AR62" i="8"/>
  <c r="AQ62" i="8"/>
  <c r="AN62" i="8"/>
  <c r="AH62" i="8"/>
  <c r="A63" i="8"/>
  <c r="BC63" i="8" l="1"/>
  <c r="AM63" i="8"/>
  <c r="W63" i="8"/>
  <c r="G63" i="8"/>
  <c r="BB63" i="8"/>
  <c r="AL63" i="8"/>
  <c r="V63" i="8"/>
  <c r="F63" i="8"/>
  <c r="AZ63" i="8"/>
  <c r="AJ63" i="8"/>
  <c r="T63" i="8"/>
  <c r="D63" i="8"/>
  <c r="AY63" i="8"/>
  <c r="AI63" i="8"/>
  <c r="S63" i="8"/>
  <c r="C63" i="8"/>
  <c r="AX63" i="8"/>
  <c r="AH63" i="8"/>
  <c r="R63" i="8"/>
  <c r="B63" i="8"/>
  <c r="AW63" i="8"/>
  <c r="AG63" i="8"/>
  <c r="Q63" i="8"/>
  <c r="AV63" i="8"/>
  <c r="AF63" i="8"/>
  <c r="P63" i="8"/>
  <c r="BI63" i="8"/>
  <c r="AS63" i="8"/>
  <c r="AC63" i="8"/>
  <c r="M63" i="8"/>
  <c r="BH63" i="8"/>
  <c r="AR63" i="8"/>
  <c r="AB63" i="8"/>
  <c r="L63" i="8"/>
  <c r="BG63" i="8"/>
  <c r="AQ63" i="8"/>
  <c r="AA63" i="8"/>
  <c r="K63" i="8"/>
  <c r="U63" i="8"/>
  <c r="BF63" i="8"/>
  <c r="O63" i="8"/>
  <c r="BE63" i="8"/>
  <c r="N63" i="8"/>
  <c r="BD63" i="8"/>
  <c r="J63" i="8"/>
  <c r="BA63" i="8"/>
  <c r="I63" i="8"/>
  <c r="AU63" i="8"/>
  <c r="H63" i="8"/>
  <c r="AT63" i="8"/>
  <c r="E63" i="8"/>
  <c r="AP63" i="8"/>
  <c r="AO63" i="8"/>
  <c r="AN63" i="8"/>
  <c r="AK63" i="8"/>
  <c r="AE63" i="8"/>
  <c r="AD63" i="8"/>
  <c r="Z63" i="8"/>
  <c r="Y63" i="8"/>
  <c r="X63" i="8"/>
  <c r="BJ2" i="8"/>
  <c r="BJ63" i="8" s="1"/>
  <c r="BI3" i="8"/>
  <c r="BI4" i="8"/>
  <c r="BI5" i="8"/>
  <c r="BI6" i="8"/>
  <c r="BI7" i="8"/>
  <c r="BI8" i="8"/>
  <c r="BI9" i="8"/>
  <c r="BI10" i="8"/>
  <c r="BI11" i="8"/>
  <c r="BI12" i="8"/>
  <c r="BI13" i="8"/>
  <c r="BI14" i="8"/>
  <c r="BI15" i="8"/>
  <c r="BI16" i="8"/>
  <c r="BI17" i="8"/>
  <c r="BI18" i="8"/>
  <c r="BI19" i="8"/>
  <c r="BI20" i="8"/>
  <c r="BI21" i="8"/>
  <c r="BI22" i="8"/>
  <c r="BI23" i="8"/>
  <c r="BI24" i="8"/>
  <c r="BI25" i="8"/>
  <c r="BI26" i="8"/>
  <c r="BI27" i="8"/>
  <c r="BI28" i="8"/>
  <c r="BI29" i="8"/>
  <c r="BI30" i="8"/>
  <c r="BI31" i="8"/>
  <c r="BI32" i="8"/>
  <c r="BI33" i="8"/>
  <c r="BI34" i="8"/>
  <c r="BI35" i="8"/>
  <c r="BI36" i="8"/>
  <c r="BI37" i="8"/>
  <c r="BI38" i="8"/>
  <c r="BI39" i="8"/>
  <c r="BI40" i="8"/>
  <c r="BI41" i="8"/>
  <c r="BI42" i="8"/>
  <c r="BI43" i="8"/>
  <c r="BI44" i="8"/>
  <c r="BI45" i="8"/>
  <c r="BI46" i="8"/>
  <c r="BI47" i="8"/>
  <c r="BI48" i="8"/>
  <c r="BI49" i="8"/>
  <c r="BI50" i="8"/>
  <c r="BI51" i="8"/>
  <c r="BI52" i="8"/>
  <c r="BI53" i="8"/>
  <c r="BI54" i="8"/>
  <c r="BI55" i="8"/>
  <c r="BI56" i="8"/>
  <c r="BI57" i="8"/>
  <c r="BI58" i="8"/>
  <c r="BI59" i="8"/>
  <c r="BI60" i="8"/>
  <c r="BI61" i="8"/>
  <c r="A64" i="8"/>
  <c r="AZ64" i="8" l="1"/>
  <c r="AJ64" i="8"/>
  <c r="T64" i="8"/>
  <c r="D64" i="8"/>
  <c r="AY64" i="8"/>
  <c r="AI64" i="8"/>
  <c r="S64" i="8"/>
  <c r="C64" i="8"/>
  <c r="AW64" i="8"/>
  <c r="AG64" i="8"/>
  <c r="Q64" i="8"/>
  <c r="AV64" i="8"/>
  <c r="AF64" i="8"/>
  <c r="P64" i="8"/>
  <c r="AU64" i="8"/>
  <c r="AE64" i="8"/>
  <c r="O64" i="8"/>
  <c r="BJ64" i="8"/>
  <c r="AT64" i="8"/>
  <c r="AD64" i="8"/>
  <c r="N64" i="8"/>
  <c r="BI64" i="8"/>
  <c r="AS64" i="8"/>
  <c r="AC64" i="8"/>
  <c r="M64" i="8"/>
  <c r="BF64" i="8"/>
  <c r="AP64" i="8"/>
  <c r="Z64" i="8"/>
  <c r="J64" i="8"/>
  <c r="BE64" i="8"/>
  <c r="AO64" i="8"/>
  <c r="Y64" i="8"/>
  <c r="I64" i="8"/>
  <c r="BD64" i="8"/>
  <c r="AN64" i="8"/>
  <c r="X64" i="8"/>
  <c r="H64" i="8"/>
  <c r="AX64" i="8"/>
  <c r="F64" i="8"/>
  <c r="AR64" i="8"/>
  <c r="E64" i="8"/>
  <c r="AQ64" i="8"/>
  <c r="B64" i="8"/>
  <c r="AM64" i="8"/>
  <c r="AL64" i="8"/>
  <c r="AK64" i="8"/>
  <c r="AH64" i="8"/>
  <c r="AB64" i="8"/>
  <c r="AA64" i="8"/>
  <c r="W64" i="8"/>
  <c r="V64" i="8"/>
  <c r="BH64" i="8"/>
  <c r="U64" i="8"/>
  <c r="BG64" i="8"/>
  <c r="R64" i="8"/>
  <c r="BC64" i="8"/>
  <c r="L64" i="8"/>
  <c r="BB64" i="8"/>
  <c r="BA64" i="8"/>
  <c r="K64" i="8"/>
  <c r="G64" i="8"/>
  <c r="BK2" i="8"/>
  <c r="BK64" i="8" s="1"/>
  <c r="BJ3" i="8"/>
  <c r="BJ4" i="8"/>
  <c r="BJ5" i="8"/>
  <c r="BJ6" i="8"/>
  <c r="BJ7" i="8"/>
  <c r="BJ8" i="8"/>
  <c r="BJ9" i="8"/>
  <c r="BJ10" i="8"/>
  <c r="BJ11" i="8"/>
  <c r="BJ12" i="8"/>
  <c r="BJ13" i="8"/>
  <c r="BJ14" i="8"/>
  <c r="BJ15" i="8"/>
  <c r="BJ16" i="8"/>
  <c r="BJ17" i="8"/>
  <c r="BJ18" i="8"/>
  <c r="BJ19" i="8"/>
  <c r="BJ20" i="8"/>
  <c r="BJ21" i="8"/>
  <c r="BJ22" i="8"/>
  <c r="BJ23" i="8"/>
  <c r="BJ24" i="8"/>
  <c r="BJ25" i="8"/>
  <c r="BJ26" i="8"/>
  <c r="BJ27" i="8"/>
  <c r="BJ28" i="8"/>
  <c r="BJ29" i="8"/>
  <c r="BJ30" i="8"/>
  <c r="BJ31" i="8"/>
  <c r="BJ32" i="8"/>
  <c r="BJ33" i="8"/>
  <c r="BJ34" i="8"/>
  <c r="BJ35" i="8"/>
  <c r="BJ36" i="8"/>
  <c r="BJ37" i="8"/>
  <c r="BJ38" i="8"/>
  <c r="BJ39" i="8"/>
  <c r="BJ40" i="8"/>
  <c r="BJ41" i="8"/>
  <c r="BJ42" i="8"/>
  <c r="BJ43" i="8"/>
  <c r="BJ44" i="8"/>
  <c r="BJ45" i="8"/>
  <c r="BJ46" i="8"/>
  <c r="BJ47" i="8"/>
  <c r="BJ48" i="8"/>
  <c r="BJ49" i="8"/>
  <c r="BJ50" i="8"/>
  <c r="BJ51" i="8"/>
  <c r="BJ52" i="8"/>
  <c r="BJ53" i="8"/>
  <c r="BJ54" i="8"/>
  <c r="BJ55" i="8"/>
  <c r="BJ56" i="8"/>
  <c r="BJ57" i="8"/>
  <c r="BJ58" i="8"/>
  <c r="BJ59" i="8"/>
  <c r="BJ60" i="8"/>
  <c r="BJ61" i="8"/>
  <c r="BJ62" i="8"/>
  <c r="A65" i="8"/>
  <c r="BL2" i="8" l="1"/>
  <c r="BK3" i="8"/>
  <c r="BK4" i="8"/>
  <c r="BK5" i="8"/>
  <c r="BK6" i="8"/>
  <c r="BK7" i="8"/>
  <c r="BK8" i="8"/>
  <c r="BK9" i="8"/>
  <c r="BK10" i="8"/>
  <c r="BK11" i="8"/>
  <c r="BK12" i="8"/>
  <c r="BK13" i="8"/>
  <c r="BK14" i="8"/>
  <c r="BK15" i="8"/>
  <c r="BK16" i="8"/>
  <c r="BK17" i="8"/>
  <c r="BK18" i="8"/>
  <c r="BK19" i="8"/>
  <c r="BK20" i="8"/>
  <c r="BK21" i="8"/>
  <c r="BK22" i="8"/>
  <c r="BK23" i="8"/>
  <c r="BK24" i="8"/>
  <c r="BK25" i="8"/>
  <c r="BK26" i="8"/>
  <c r="BK27" i="8"/>
  <c r="BK28" i="8"/>
  <c r="BK29" i="8"/>
  <c r="BK30" i="8"/>
  <c r="BK31" i="8"/>
  <c r="BK32" i="8"/>
  <c r="BK33" i="8"/>
  <c r="BK34" i="8"/>
  <c r="BK35" i="8"/>
  <c r="BK36" i="8"/>
  <c r="BK37" i="8"/>
  <c r="BK38" i="8"/>
  <c r="BK39" i="8"/>
  <c r="BK40" i="8"/>
  <c r="BK41" i="8"/>
  <c r="BK42" i="8"/>
  <c r="BK43" i="8"/>
  <c r="BK44" i="8"/>
  <c r="BK45" i="8"/>
  <c r="BK46" i="8"/>
  <c r="BK47" i="8"/>
  <c r="BK48" i="8"/>
  <c r="BK49" i="8"/>
  <c r="BK50" i="8"/>
  <c r="BK51" i="8"/>
  <c r="BK52" i="8"/>
  <c r="BK53" i="8"/>
  <c r="BK54" i="8"/>
  <c r="BK55" i="8"/>
  <c r="BK56" i="8"/>
  <c r="BK57" i="8"/>
  <c r="BK58" i="8"/>
  <c r="BK59" i="8"/>
  <c r="BK60" i="8"/>
  <c r="BK61" i="8"/>
  <c r="BK62" i="8"/>
  <c r="BK63" i="8"/>
  <c r="AW65" i="8"/>
  <c r="AG65" i="8"/>
  <c r="Q65" i="8"/>
  <c r="BL65" i="8"/>
  <c r="AV65" i="8"/>
  <c r="AF65" i="8"/>
  <c r="P65" i="8"/>
  <c r="BJ65" i="8"/>
  <c r="AT65" i="8"/>
  <c r="AD65" i="8"/>
  <c r="N65" i="8"/>
  <c r="BI65" i="8"/>
  <c r="AS65" i="8"/>
  <c r="AC65" i="8"/>
  <c r="M65" i="8"/>
  <c r="BH65" i="8"/>
  <c r="AR65" i="8"/>
  <c r="AB65" i="8"/>
  <c r="L65" i="8"/>
  <c r="BG65" i="8"/>
  <c r="AQ65" i="8"/>
  <c r="AA65" i="8"/>
  <c r="K65" i="8"/>
  <c r="BF65" i="8"/>
  <c r="AP65" i="8"/>
  <c r="Z65" i="8"/>
  <c r="J65" i="8"/>
  <c r="BC65" i="8"/>
  <c r="AM65" i="8"/>
  <c r="W65" i="8"/>
  <c r="G65" i="8"/>
  <c r="BB65" i="8"/>
  <c r="AL65" i="8"/>
  <c r="V65" i="8"/>
  <c r="F65" i="8"/>
  <c r="BA65" i="8"/>
  <c r="AK65" i="8"/>
  <c r="U65" i="8"/>
  <c r="E65" i="8"/>
  <c r="AI65" i="8"/>
  <c r="AH65" i="8"/>
  <c r="AE65" i="8"/>
  <c r="Y65" i="8"/>
  <c r="X65" i="8"/>
  <c r="T65" i="8"/>
  <c r="BK65" i="8"/>
  <c r="S65" i="8"/>
  <c r="BE65" i="8"/>
  <c r="R65" i="8"/>
  <c r="BD65" i="8"/>
  <c r="O65" i="8"/>
  <c r="AZ65" i="8"/>
  <c r="I65" i="8"/>
  <c r="AY65" i="8"/>
  <c r="H65" i="8"/>
  <c r="AX65" i="8"/>
  <c r="D65" i="8"/>
  <c r="AU65" i="8"/>
  <c r="C65" i="8"/>
  <c r="AO65" i="8"/>
  <c r="B65" i="8"/>
  <c r="AN65" i="8"/>
  <c r="AJ65" i="8"/>
  <c r="A66" i="8"/>
  <c r="BJ66" i="8" l="1"/>
  <c r="AT66" i="8"/>
  <c r="AD66" i="8"/>
  <c r="N66" i="8"/>
  <c r="BI66" i="8"/>
  <c r="AS66" i="8"/>
  <c r="AC66" i="8"/>
  <c r="M66" i="8"/>
  <c r="BG66" i="8"/>
  <c r="AQ66" i="8"/>
  <c r="AA66" i="8"/>
  <c r="K66" i="8"/>
  <c r="BF66" i="8"/>
  <c r="AP66" i="8"/>
  <c r="Z66" i="8"/>
  <c r="J66" i="8"/>
  <c r="BE66" i="8"/>
  <c r="AO66" i="8"/>
  <c r="Y66" i="8"/>
  <c r="I66" i="8"/>
  <c r="BD66" i="8"/>
  <c r="AN66" i="8"/>
  <c r="X66" i="8"/>
  <c r="H66" i="8"/>
  <c r="BC66" i="8"/>
  <c r="AM66" i="8"/>
  <c r="W66" i="8"/>
  <c r="G66" i="8"/>
  <c r="AZ66" i="8"/>
  <c r="AJ66" i="8"/>
  <c r="T66" i="8"/>
  <c r="D66" i="8"/>
  <c r="AY66" i="8"/>
  <c r="AI66" i="8"/>
  <c r="S66" i="8"/>
  <c r="C66" i="8"/>
  <c r="AX66" i="8"/>
  <c r="AH66" i="8"/>
  <c r="R66" i="8"/>
  <c r="B66" i="8"/>
  <c r="BL66" i="8"/>
  <c r="U66" i="8"/>
  <c r="BK66" i="8"/>
  <c r="Q66" i="8"/>
  <c r="BH66" i="8"/>
  <c r="P66" i="8"/>
  <c r="BB66" i="8"/>
  <c r="O66" i="8"/>
  <c r="BA66" i="8"/>
  <c r="L66" i="8"/>
  <c r="AW66" i="8"/>
  <c r="F66" i="8"/>
  <c r="AV66" i="8"/>
  <c r="E66" i="8"/>
  <c r="AU66" i="8"/>
  <c r="AR66" i="8"/>
  <c r="AL66" i="8"/>
  <c r="AK66" i="8"/>
  <c r="AG66" i="8"/>
  <c r="AF66" i="8"/>
  <c r="AE66" i="8"/>
  <c r="V66" i="8"/>
  <c r="AB66" i="8"/>
  <c r="BM2" i="8"/>
  <c r="BL3" i="8"/>
  <c r="BL4" i="8"/>
  <c r="BL5" i="8"/>
  <c r="BL6" i="8"/>
  <c r="BL7" i="8"/>
  <c r="BL8" i="8"/>
  <c r="BL9" i="8"/>
  <c r="BL10" i="8"/>
  <c r="BL11" i="8"/>
  <c r="BL12" i="8"/>
  <c r="BL13" i="8"/>
  <c r="BL14" i="8"/>
  <c r="BL15" i="8"/>
  <c r="BL16" i="8"/>
  <c r="BL17" i="8"/>
  <c r="BL18" i="8"/>
  <c r="BL19" i="8"/>
  <c r="BL20" i="8"/>
  <c r="BL21" i="8"/>
  <c r="BL22" i="8"/>
  <c r="BL23" i="8"/>
  <c r="BL24" i="8"/>
  <c r="BL25" i="8"/>
  <c r="BL26" i="8"/>
  <c r="BL27" i="8"/>
  <c r="BL28" i="8"/>
  <c r="BL29" i="8"/>
  <c r="BL30" i="8"/>
  <c r="BL31" i="8"/>
  <c r="BL32" i="8"/>
  <c r="BL33" i="8"/>
  <c r="BL34" i="8"/>
  <c r="BL35" i="8"/>
  <c r="BL36" i="8"/>
  <c r="BL37" i="8"/>
  <c r="BL38" i="8"/>
  <c r="BL39" i="8"/>
  <c r="BL40" i="8"/>
  <c r="BL41" i="8"/>
  <c r="BL42" i="8"/>
  <c r="BL43" i="8"/>
  <c r="BL44" i="8"/>
  <c r="BL45" i="8"/>
  <c r="BL46" i="8"/>
  <c r="BL47" i="8"/>
  <c r="BL48" i="8"/>
  <c r="BL49" i="8"/>
  <c r="BL50" i="8"/>
  <c r="BL51" i="8"/>
  <c r="BL52" i="8"/>
  <c r="BL53" i="8"/>
  <c r="BL54" i="8"/>
  <c r="BL55" i="8"/>
  <c r="BL56" i="8"/>
  <c r="BL57" i="8"/>
  <c r="BL58" i="8"/>
  <c r="BL59" i="8"/>
  <c r="BL60" i="8"/>
  <c r="BL61" i="8"/>
  <c r="BL62" i="8"/>
  <c r="BL63" i="8"/>
  <c r="BL64" i="8"/>
  <c r="A67" i="8"/>
  <c r="BN2" i="8" l="1"/>
  <c r="BM3" i="8"/>
  <c r="BM4" i="8"/>
  <c r="BM5" i="8"/>
  <c r="BM6" i="8"/>
  <c r="BM7" i="8"/>
  <c r="BM8" i="8"/>
  <c r="BM9" i="8"/>
  <c r="BM10" i="8"/>
  <c r="BM11" i="8"/>
  <c r="BM12" i="8"/>
  <c r="BM13" i="8"/>
  <c r="BM14" i="8"/>
  <c r="BM15" i="8"/>
  <c r="BM16" i="8"/>
  <c r="BM17" i="8"/>
  <c r="BM18" i="8"/>
  <c r="BM19" i="8"/>
  <c r="BM20" i="8"/>
  <c r="BM21" i="8"/>
  <c r="BM22" i="8"/>
  <c r="BM23" i="8"/>
  <c r="BM24" i="8"/>
  <c r="BM25" i="8"/>
  <c r="BM26" i="8"/>
  <c r="BM27" i="8"/>
  <c r="BM28" i="8"/>
  <c r="BM29" i="8"/>
  <c r="BM30" i="8"/>
  <c r="BM31" i="8"/>
  <c r="BM32" i="8"/>
  <c r="BM33" i="8"/>
  <c r="BM34" i="8"/>
  <c r="BM35" i="8"/>
  <c r="BM36" i="8"/>
  <c r="BM37" i="8"/>
  <c r="BM38" i="8"/>
  <c r="BM39" i="8"/>
  <c r="BM40" i="8"/>
  <c r="BM41" i="8"/>
  <c r="BM42" i="8"/>
  <c r="BM43" i="8"/>
  <c r="BM44" i="8"/>
  <c r="BM45" i="8"/>
  <c r="BM46" i="8"/>
  <c r="BM47" i="8"/>
  <c r="BM48" i="8"/>
  <c r="BM49" i="8"/>
  <c r="BM50" i="8"/>
  <c r="BM51" i="8"/>
  <c r="BM52" i="8"/>
  <c r="BM53" i="8"/>
  <c r="BM54" i="8"/>
  <c r="BM55" i="8"/>
  <c r="BM56" i="8"/>
  <c r="BM57" i="8"/>
  <c r="BM58" i="8"/>
  <c r="BM59" i="8"/>
  <c r="BM60" i="8"/>
  <c r="BM61" i="8"/>
  <c r="BM62" i="8"/>
  <c r="BM63" i="8"/>
  <c r="BM64" i="8"/>
  <c r="BM65" i="8"/>
  <c r="BN67" i="8"/>
  <c r="AX67" i="8"/>
  <c r="AH67" i="8"/>
  <c r="BK67" i="8"/>
  <c r="AU67" i="8"/>
  <c r="BJ67" i="8"/>
  <c r="AT67" i="8"/>
  <c r="BI67" i="8"/>
  <c r="BG67" i="8"/>
  <c r="BF67" i="8"/>
  <c r="AP67" i="8"/>
  <c r="AS67" i="8"/>
  <c r="AA67" i="8"/>
  <c r="K67" i="8"/>
  <c r="AR67" i="8"/>
  <c r="Z67" i="8"/>
  <c r="J67" i="8"/>
  <c r="AO67" i="8"/>
  <c r="X67" i="8"/>
  <c r="H67" i="8"/>
  <c r="BM67" i="8"/>
  <c r="AN67" i="8"/>
  <c r="W67" i="8"/>
  <c r="G67" i="8"/>
  <c r="BL67" i="8"/>
  <c r="AM67" i="8"/>
  <c r="V67" i="8"/>
  <c r="F67" i="8"/>
  <c r="BH67" i="8"/>
  <c r="AL67" i="8"/>
  <c r="U67" i="8"/>
  <c r="E67" i="8"/>
  <c r="BE67" i="8"/>
  <c r="AK67" i="8"/>
  <c r="T67" i="8"/>
  <c r="D67" i="8"/>
  <c r="BB67" i="8"/>
  <c r="AG67" i="8"/>
  <c r="Q67" i="8"/>
  <c r="BA67" i="8"/>
  <c r="AF67" i="8"/>
  <c r="P67" i="8"/>
  <c r="AZ67" i="8"/>
  <c r="AE67" i="8"/>
  <c r="O67" i="8"/>
  <c r="BC67" i="8"/>
  <c r="I67" i="8"/>
  <c r="AY67" i="8"/>
  <c r="C67" i="8"/>
  <c r="AW67" i="8"/>
  <c r="B67" i="8"/>
  <c r="AV67" i="8"/>
  <c r="AQ67" i="8"/>
  <c r="AJ67" i="8"/>
  <c r="AI67" i="8"/>
  <c r="AD67" i="8"/>
  <c r="AC67" i="8"/>
  <c r="AB67" i="8"/>
  <c r="Y67" i="8"/>
  <c r="S67" i="8"/>
  <c r="R67" i="8"/>
  <c r="N67" i="8"/>
  <c r="BD67" i="8"/>
  <c r="M67" i="8"/>
  <c r="L67" i="8"/>
  <c r="BM66" i="8"/>
  <c r="A68" i="8"/>
  <c r="BK68" i="8" l="1"/>
  <c r="AU68" i="8"/>
  <c r="AE68" i="8"/>
  <c r="O68" i="8"/>
  <c r="BH68" i="8"/>
  <c r="AR68" i="8"/>
  <c r="AB68" i="8"/>
  <c r="L68" i="8"/>
  <c r="BG68" i="8"/>
  <c r="AQ68" i="8"/>
  <c r="AA68" i="8"/>
  <c r="K68" i="8"/>
  <c r="BF68" i="8"/>
  <c r="AP68" i="8"/>
  <c r="Z68" i="8"/>
  <c r="J68" i="8"/>
  <c r="BD68" i="8"/>
  <c r="AN68" i="8"/>
  <c r="X68" i="8"/>
  <c r="H68" i="8"/>
  <c r="BC68" i="8"/>
  <c r="AM68" i="8"/>
  <c r="W68" i="8"/>
  <c r="G68" i="8"/>
  <c r="AW68" i="8"/>
  <c r="U68" i="8"/>
  <c r="AV68" i="8"/>
  <c r="T68" i="8"/>
  <c r="AS68" i="8"/>
  <c r="R68" i="8"/>
  <c r="AO68" i="8"/>
  <c r="Q68" i="8"/>
  <c r="BN68" i="8"/>
  <c r="AL68" i="8"/>
  <c r="P68" i="8"/>
  <c r="BM68" i="8"/>
  <c r="AK68" i="8"/>
  <c r="N68" i="8"/>
  <c r="BL68" i="8"/>
  <c r="AJ68" i="8"/>
  <c r="M68" i="8"/>
  <c r="BE68" i="8"/>
  <c r="AG68" i="8"/>
  <c r="E68" i="8"/>
  <c r="BB68" i="8"/>
  <c r="AF68" i="8"/>
  <c r="D68" i="8"/>
  <c r="BA68" i="8"/>
  <c r="AD68" i="8"/>
  <c r="C68" i="8"/>
  <c r="Y68" i="8"/>
  <c r="V68" i="8"/>
  <c r="S68" i="8"/>
  <c r="I68" i="8"/>
  <c r="F68" i="8"/>
  <c r="B68" i="8"/>
  <c r="BJ68" i="8"/>
  <c r="BI68" i="8"/>
  <c r="AZ68" i="8"/>
  <c r="AY68" i="8"/>
  <c r="AX68" i="8"/>
  <c r="AT68" i="8"/>
  <c r="AI68" i="8"/>
  <c r="AH68" i="8"/>
  <c r="AC68" i="8"/>
  <c r="BO2" i="8"/>
  <c r="BN3" i="8"/>
  <c r="BN4" i="8"/>
  <c r="BN5" i="8"/>
  <c r="BN6" i="8"/>
  <c r="BN7" i="8"/>
  <c r="BN8" i="8"/>
  <c r="BN9" i="8"/>
  <c r="BN10" i="8"/>
  <c r="BN11" i="8"/>
  <c r="BN12" i="8"/>
  <c r="BN13" i="8"/>
  <c r="BN14" i="8"/>
  <c r="BN15" i="8"/>
  <c r="BN16" i="8"/>
  <c r="BN17" i="8"/>
  <c r="BN18" i="8"/>
  <c r="BN19" i="8"/>
  <c r="BN20" i="8"/>
  <c r="BN21" i="8"/>
  <c r="BN22" i="8"/>
  <c r="BN23" i="8"/>
  <c r="BN24" i="8"/>
  <c r="BN25" i="8"/>
  <c r="BN26" i="8"/>
  <c r="BN27" i="8"/>
  <c r="BN28" i="8"/>
  <c r="BN29" i="8"/>
  <c r="BN30" i="8"/>
  <c r="BN31" i="8"/>
  <c r="BN32" i="8"/>
  <c r="BN33" i="8"/>
  <c r="BN34" i="8"/>
  <c r="BN35" i="8"/>
  <c r="BN36" i="8"/>
  <c r="BN37" i="8"/>
  <c r="BN38" i="8"/>
  <c r="BN39" i="8"/>
  <c r="BN40" i="8"/>
  <c r="BN41" i="8"/>
  <c r="BN42" i="8"/>
  <c r="BN43" i="8"/>
  <c r="BN44" i="8"/>
  <c r="BN45" i="8"/>
  <c r="BN46" i="8"/>
  <c r="BN47" i="8"/>
  <c r="BN48" i="8"/>
  <c r="BN49" i="8"/>
  <c r="BN50" i="8"/>
  <c r="BN51" i="8"/>
  <c r="BN52" i="8"/>
  <c r="BN53" i="8"/>
  <c r="BN54" i="8"/>
  <c r="BN55" i="8"/>
  <c r="BN56" i="8"/>
  <c r="BN57" i="8"/>
  <c r="BN58" i="8"/>
  <c r="BN59" i="8"/>
  <c r="BN60" i="8"/>
  <c r="BN61" i="8"/>
  <c r="BN62" i="8"/>
  <c r="BN63" i="8"/>
  <c r="BN64" i="8"/>
  <c r="BN65" i="8"/>
  <c r="BN66" i="8"/>
  <c r="A69" i="8"/>
  <c r="BH69" i="8" l="1"/>
  <c r="AR69" i="8"/>
  <c r="AB69" i="8"/>
  <c r="L69" i="8"/>
  <c r="BE69" i="8"/>
  <c r="AO69" i="8"/>
  <c r="Y69" i="8"/>
  <c r="I69" i="8"/>
  <c r="BD69" i="8"/>
  <c r="AN69" i="8"/>
  <c r="X69" i="8"/>
  <c r="H69" i="8"/>
  <c r="BC69" i="8"/>
  <c r="AM69" i="8"/>
  <c r="W69" i="8"/>
  <c r="G69" i="8"/>
  <c r="BB69" i="8"/>
  <c r="AL69" i="8"/>
  <c r="V69" i="8"/>
  <c r="F69" i="8"/>
  <c r="BA69" i="8"/>
  <c r="AK69" i="8"/>
  <c r="U69" i="8"/>
  <c r="E69" i="8"/>
  <c r="AZ69" i="8"/>
  <c r="AJ69" i="8"/>
  <c r="T69" i="8"/>
  <c r="D69" i="8"/>
  <c r="BI69" i="8"/>
  <c r="AE69" i="8"/>
  <c r="BG69" i="8"/>
  <c r="AD69" i="8"/>
  <c r="AY69" i="8"/>
  <c r="AA69" i="8"/>
  <c r="AX69" i="8"/>
  <c r="Z69" i="8"/>
  <c r="AW69" i="8"/>
  <c r="S69" i="8"/>
  <c r="AV69" i="8"/>
  <c r="R69" i="8"/>
  <c r="AU69" i="8"/>
  <c r="Q69" i="8"/>
  <c r="BO69" i="8"/>
  <c r="AQ69" i="8"/>
  <c r="N69" i="8"/>
  <c r="BN69" i="8"/>
  <c r="AP69" i="8"/>
  <c r="M69" i="8"/>
  <c r="BM69" i="8"/>
  <c r="AI69" i="8"/>
  <c r="K69" i="8"/>
  <c r="BL69" i="8"/>
  <c r="BK69" i="8"/>
  <c r="BJ69" i="8"/>
  <c r="BF69" i="8"/>
  <c r="AT69" i="8"/>
  <c r="AS69" i="8"/>
  <c r="AH69" i="8"/>
  <c r="AG69" i="8"/>
  <c r="AF69" i="8"/>
  <c r="AC69" i="8"/>
  <c r="P69" i="8"/>
  <c r="O69" i="8"/>
  <c r="J69" i="8"/>
  <c r="C69" i="8"/>
  <c r="B69" i="8"/>
  <c r="BP2" i="8"/>
  <c r="BP69" i="8" s="1"/>
  <c r="BO4" i="8"/>
  <c r="BO3" i="8"/>
  <c r="BO5" i="8"/>
  <c r="BO6" i="8"/>
  <c r="BO7" i="8"/>
  <c r="BO8" i="8"/>
  <c r="BO9" i="8"/>
  <c r="BO10" i="8"/>
  <c r="BO11" i="8"/>
  <c r="BO12" i="8"/>
  <c r="BO13" i="8"/>
  <c r="BO14" i="8"/>
  <c r="BO15" i="8"/>
  <c r="BO16" i="8"/>
  <c r="BO17" i="8"/>
  <c r="BO18" i="8"/>
  <c r="BO19" i="8"/>
  <c r="BO20" i="8"/>
  <c r="BO21" i="8"/>
  <c r="BO22" i="8"/>
  <c r="BO23" i="8"/>
  <c r="BO24" i="8"/>
  <c r="BO25" i="8"/>
  <c r="BO26" i="8"/>
  <c r="BO27" i="8"/>
  <c r="BO28" i="8"/>
  <c r="BO29" i="8"/>
  <c r="BO30" i="8"/>
  <c r="BO31" i="8"/>
  <c r="BO32" i="8"/>
  <c r="BO33" i="8"/>
  <c r="BO34" i="8"/>
  <c r="BO35" i="8"/>
  <c r="BO36" i="8"/>
  <c r="BO37" i="8"/>
  <c r="BO38" i="8"/>
  <c r="BO39" i="8"/>
  <c r="BO40" i="8"/>
  <c r="BO41" i="8"/>
  <c r="BO42" i="8"/>
  <c r="BO43" i="8"/>
  <c r="BO44" i="8"/>
  <c r="BO45" i="8"/>
  <c r="BO46" i="8"/>
  <c r="BO47" i="8"/>
  <c r="BO48" i="8"/>
  <c r="BO49" i="8"/>
  <c r="BO50" i="8"/>
  <c r="BO51" i="8"/>
  <c r="BO52" i="8"/>
  <c r="BO53" i="8"/>
  <c r="BO54" i="8"/>
  <c r="BO55" i="8"/>
  <c r="BO56" i="8"/>
  <c r="BO57" i="8"/>
  <c r="BO58" i="8"/>
  <c r="BO59" i="8"/>
  <c r="BO60" i="8"/>
  <c r="BO61" i="8"/>
  <c r="BO62" i="8"/>
  <c r="BO63" i="8"/>
  <c r="BO64" i="8"/>
  <c r="BO65" i="8"/>
  <c r="BO66" i="8"/>
  <c r="BO67" i="8"/>
  <c r="BO68" i="8"/>
  <c r="A70" i="8"/>
  <c r="BE70" i="8" l="1"/>
  <c r="AO70" i="8"/>
  <c r="Y70" i="8"/>
  <c r="I70" i="8"/>
  <c r="BB70" i="8"/>
  <c r="AL70" i="8"/>
  <c r="V70" i="8"/>
  <c r="F70" i="8"/>
  <c r="BA70" i="8"/>
  <c r="AK70" i="8"/>
  <c r="U70" i="8"/>
  <c r="E70" i="8"/>
  <c r="BP70" i="8"/>
  <c r="AZ70" i="8"/>
  <c r="AJ70" i="8"/>
  <c r="T70" i="8"/>
  <c r="D70" i="8"/>
  <c r="BO70" i="8"/>
  <c r="AY70" i="8"/>
  <c r="AI70" i="8"/>
  <c r="S70" i="8"/>
  <c r="C70" i="8"/>
  <c r="BN70" i="8"/>
  <c r="AX70" i="8"/>
  <c r="AH70" i="8"/>
  <c r="R70" i="8"/>
  <c r="B70" i="8"/>
  <c r="BM70" i="8"/>
  <c r="AW70" i="8"/>
  <c r="AG70" i="8"/>
  <c r="Q70" i="8"/>
  <c r="BJ70" i="8"/>
  <c r="AT70" i="8"/>
  <c r="AD70" i="8"/>
  <c r="N70" i="8"/>
  <c r="BC70" i="8"/>
  <c r="W70" i="8"/>
  <c r="AV70" i="8"/>
  <c r="P70" i="8"/>
  <c r="AS70" i="8"/>
  <c r="M70" i="8"/>
  <c r="AR70" i="8"/>
  <c r="L70" i="8"/>
  <c r="AQ70" i="8"/>
  <c r="K70" i="8"/>
  <c r="AP70" i="8"/>
  <c r="J70" i="8"/>
  <c r="AN70" i="8"/>
  <c r="H70" i="8"/>
  <c r="BL70" i="8"/>
  <c r="AF70" i="8"/>
  <c r="BK70" i="8"/>
  <c r="AE70" i="8"/>
  <c r="BI70" i="8"/>
  <c r="AC70" i="8"/>
  <c r="BH70" i="8"/>
  <c r="AB70" i="8"/>
  <c r="BD70" i="8"/>
  <c r="X70" i="8"/>
  <c r="BG70" i="8"/>
  <c r="BF70" i="8"/>
  <c r="AU70" i="8"/>
  <c r="AM70" i="8"/>
  <c r="AA70" i="8"/>
  <c r="Z70" i="8"/>
  <c r="O70" i="8"/>
  <c r="G70" i="8"/>
  <c r="BQ2" i="8"/>
  <c r="BQ70" i="8" s="1"/>
  <c r="BP3" i="8"/>
  <c r="BP4" i="8"/>
  <c r="BP5" i="8"/>
  <c r="BP6" i="8"/>
  <c r="BP7" i="8"/>
  <c r="BP8" i="8"/>
  <c r="BP9" i="8"/>
  <c r="BP10" i="8"/>
  <c r="BP11" i="8"/>
  <c r="BP12" i="8"/>
  <c r="BP13" i="8"/>
  <c r="BP14" i="8"/>
  <c r="BP15" i="8"/>
  <c r="BP16" i="8"/>
  <c r="BP17" i="8"/>
  <c r="BP18" i="8"/>
  <c r="BP19" i="8"/>
  <c r="BP20" i="8"/>
  <c r="BP21" i="8"/>
  <c r="BP22" i="8"/>
  <c r="BP23" i="8"/>
  <c r="BP24" i="8"/>
  <c r="BP25" i="8"/>
  <c r="BP26" i="8"/>
  <c r="BP27" i="8"/>
  <c r="BP28" i="8"/>
  <c r="BP29" i="8"/>
  <c r="BP30" i="8"/>
  <c r="BP31" i="8"/>
  <c r="BP32" i="8"/>
  <c r="BP33" i="8"/>
  <c r="BP34" i="8"/>
  <c r="BP35" i="8"/>
  <c r="BP36" i="8"/>
  <c r="BP37" i="8"/>
  <c r="BP38" i="8"/>
  <c r="BP39" i="8"/>
  <c r="BP40" i="8"/>
  <c r="BP41" i="8"/>
  <c r="BP42" i="8"/>
  <c r="BP43" i="8"/>
  <c r="BP44" i="8"/>
  <c r="BP45" i="8"/>
  <c r="BP46" i="8"/>
  <c r="BP47" i="8"/>
  <c r="BP48" i="8"/>
  <c r="BP49" i="8"/>
  <c r="BP50" i="8"/>
  <c r="BP51" i="8"/>
  <c r="BP52" i="8"/>
  <c r="BP53" i="8"/>
  <c r="BP54" i="8"/>
  <c r="BP55" i="8"/>
  <c r="BP56" i="8"/>
  <c r="BP57" i="8"/>
  <c r="BP58" i="8"/>
  <c r="BP59" i="8"/>
  <c r="BP60" i="8"/>
  <c r="BP61" i="8"/>
  <c r="BP62" i="8"/>
  <c r="BP63" i="8"/>
  <c r="BP64" i="8"/>
  <c r="BP65" i="8"/>
  <c r="BP66" i="8"/>
  <c r="BP67" i="8"/>
  <c r="BP68" i="8"/>
  <c r="A71" i="8"/>
  <c r="BB71" i="8" l="1"/>
  <c r="AL71" i="8"/>
  <c r="V71" i="8"/>
  <c r="F71" i="8"/>
  <c r="BO71" i="8"/>
  <c r="AY71" i="8"/>
  <c r="AI71" i="8"/>
  <c r="S71" i="8"/>
  <c r="C71" i="8"/>
  <c r="BN71" i="8"/>
  <c r="AX71" i="8"/>
  <c r="AH71" i="8"/>
  <c r="R71" i="8"/>
  <c r="B71" i="8"/>
  <c r="BM71" i="8"/>
  <c r="AW71" i="8"/>
  <c r="AG71" i="8"/>
  <c r="Q71" i="8"/>
  <c r="BL71" i="8"/>
  <c r="AV71" i="8"/>
  <c r="AF71" i="8"/>
  <c r="P71" i="8"/>
  <c r="BK71" i="8"/>
  <c r="AU71" i="8"/>
  <c r="AE71" i="8"/>
  <c r="O71" i="8"/>
  <c r="BJ71" i="8"/>
  <c r="AT71" i="8"/>
  <c r="AD71" i="8"/>
  <c r="N71" i="8"/>
  <c r="BG71" i="8"/>
  <c r="AQ71" i="8"/>
  <c r="AA71" i="8"/>
  <c r="K71" i="8"/>
  <c r="BF71" i="8"/>
  <c r="AP71" i="8"/>
  <c r="BA71" i="8"/>
  <c r="T71" i="8"/>
  <c r="AZ71" i="8"/>
  <c r="M71" i="8"/>
  <c r="AR71" i="8"/>
  <c r="J71" i="8"/>
  <c r="AO71" i="8"/>
  <c r="I71" i="8"/>
  <c r="AN71" i="8"/>
  <c r="H71" i="8"/>
  <c r="AM71" i="8"/>
  <c r="G71" i="8"/>
  <c r="AK71" i="8"/>
  <c r="E71" i="8"/>
  <c r="BQ71" i="8"/>
  <c r="AC71" i="8"/>
  <c r="BP71" i="8"/>
  <c r="AB71" i="8"/>
  <c r="BI71" i="8"/>
  <c r="Z71" i="8"/>
  <c r="BH71" i="8"/>
  <c r="Y71" i="8"/>
  <c r="BC71" i="8"/>
  <c r="U71" i="8"/>
  <c r="BE71" i="8"/>
  <c r="BD71" i="8"/>
  <c r="AS71" i="8"/>
  <c r="AJ71" i="8"/>
  <c r="X71" i="8"/>
  <c r="W71" i="8"/>
  <c r="L71" i="8"/>
  <c r="D71" i="8"/>
  <c r="BR2" i="8"/>
  <c r="BQ4" i="8"/>
  <c r="BQ3" i="8"/>
  <c r="BQ5" i="8"/>
  <c r="BQ6" i="8"/>
  <c r="BQ7" i="8"/>
  <c r="BQ8" i="8"/>
  <c r="BQ9" i="8"/>
  <c r="BQ10" i="8"/>
  <c r="BQ11" i="8"/>
  <c r="BQ12" i="8"/>
  <c r="BQ13" i="8"/>
  <c r="BQ14" i="8"/>
  <c r="BQ15" i="8"/>
  <c r="BQ16" i="8"/>
  <c r="BQ17" i="8"/>
  <c r="BQ18" i="8"/>
  <c r="BQ19" i="8"/>
  <c r="BQ20" i="8"/>
  <c r="BQ21" i="8"/>
  <c r="BQ22" i="8"/>
  <c r="BQ23" i="8"/>
  <c r="BQ24" i="8"/>
  <c r="BQ25" i="8"/>
  <c r="BQ26" i="8"/>
  <c r="BQ27" i="8"/>
  <c r="BQ28" i="8"/>
  <c r="BQ29" i="8"/>
  <c r="BQ30" i="8"/>
  <c r="BQ31" i="8"/>
  <c r="BQ32" i="8"/>
  <c r="BQ33" i="8"/>
  <c r="BQ34" i="8"/>
  <c r="BQ35" i="8"/>
  <c r="BQ36" i="8"/>
  <c r="BQ37" i="8"/>
  <c r="BQ38" i="8"/>
  <c r="BQ39" i="8"/>
  <c r="BQ40" i="8"/>
  <c r="BQ41" i="8"/>
  <c r="BQ42" i="8"/>
  <c r="BQ43" i="8"/>
  <c r="BQ44" i="8"/>
  <c r="BQ45" i="8"/>
  <c r="BQ46" i="8"/>
  <c r="BQ47" i="8"/>
  <c r="BQ48" i="8"/>
  <c r="BQ49" i="8"/>
  <c r="BQ50" i="8"/>
  <c r="BQ51" i="8"/>
  <c r="BQ52" i="8"/>
  <c r="BQ53" i="8"/>
  <c r="BQ54" i="8"/>
  <c r="BQ55" i="8"/>
  <c r="BQ56" i="8"/>
  <c r="BQ57" i="8"/>
  <c r="BQ58" i="8"/>
  <c r="BQ59" i="8"/>
  <c r="BQ60" i="8"/>
  <c r="BQ61" i="8"/>
  <c r="BQ62" i="8"/>
  <c r="BQ63" i="8"/>
  <c r="BQ64" i="8"/>
  <c r="BQ65" i="8"/>
  <c r="BQ66" i="8"/>
  <c r="BQ67" i="8"/>
  <c r="BQ68" i="8"/>
  <c r="BQ69" i="8"/>
  <c r="A72" i="8"/>
  <c r="BO72" i="8" l="1"/>
  <c r="AY72" i="8"/>
  <c r="AI72" i="8"/>
  <c r="S72" i="8"/>
  <c r="C72" i="8"/>
  <c r="BL72" i="8"/>
  <c r="AV72" i="8"/>
  <c r="AF72" i="8"/>
  <c r="P72" i="8"/>
  <c r="BK72" i="8"/>
  <c r="AU72" i="8"/>
  <c r="AE72" i="8"/>
  <c r="O72" i="8"/>
  <c r="BJ72" i="8"/>
  <c r="AT72" i="8"/>
  <c r="AD72" i="8"/>
  <c r="N72" i="8"/>
  <c r="BI72" i="8"/>
  <c r="AS72" i="8"/>
  <c r="AC72" i="8"/>
  <c r="M72" i="8"/>
  <c r="BH72" i="8"/>
  <c r="AR72" i="8"/>
  <c r="AB72" i="8"/>
  <c r="L72" i="8"/>
  <c r="BG72" i="8"/>
  <c r="AQ72" i="8"/>
  <c r="AA72" i="8"/>
  <c r="K72" i="8"/>
  <c r="BD72" i="8"/>
  <c r="AN72" i="8"/>
  <c r="X72" i="8"/>
  <c r="H72" i="8"/>
  <c r="BC72" i="8"/>
  <c r="AM72" i="8"/>
  <c r="W72" i="8"/>
  <c r="G72" i="8"/>
  <c r="BR72" i="8"/>
  <c r="BB72" i="8"/>
  <c r="AL72" i="8"/>
  <c r="V72" i="8"/>
  <c r="F72" i="8"/>
  <c r="AG72" i="8"/>
  <c r="BQ72" i="8"/>
  <c r="Z72" i="8"/>
  <c r="BN72" i="8"/>
  <c r="U72" i="8"/>
  <c r="BM72" i="8"/>
  <c r="T72" i="8"/>
  <c r="BF72" i="8"/>
  <c r="R72" i="8"/>
  <c r="BE72" i="8"/>
  <c r="Q72" i="8"/>
  <c r="BA72" i="8"/>
  <c r="J72" i="8"/>
  <c r="AX72" i="8"/>
  <c r="E72" i="8"/>
  <c r="AW72" i="8"/>
  <c r="D72" i="8"/>
  <c r="AP72" i="8"/>
  <c r="B72" i="8"/>
  <c r="AO72" i="8"/>
  <c r="AH72" i="8"/>
  <c r="AJ72" i="8"/>
  <c r="Y72" i="8"/>
  <c r="I72" i="8"/>
  <c r="BP72" i="8"/>
  <c r="AK72" i="8"/>
  <c r="AZ72" i="8"/>
  <c r="BS2" i="8"/>
  <c r="BR4" i="8"/>
  <c r="BR3" i="8"/>
  <c r="BR5" i="8"/>
  <c r="BR6" i="8"/>
  <c r="BR7" i="8"/>
  <c r="BR8" i="8"/>
  <c r="BR9" i="8"/>
  <c r="BR10" i="8"/>
  <c r="BR11" i="8"/>
  <c r="BR12" i="8"/>
  <c r="BR13" i="8"/>
  <c r="BR14" i="8"/>
  <c r="BR15" i="8"/>
  <c r="BR16" i="8"/>
  <c r="BR17" i="8"/>
  <c r="BR18" i="8"/>
  <c r="BR19" i="8"/>
  <c r="BR20" i="8"/>
  <c r="BR21" i="8"/>
  <c r="BR22" i="8"/>
  <c r="BR23" i="8"/>
  <c r="BR24" i="8"/>
  <c r="BR25" i="8"/>
  <c r="BR26" i="8"/>
  <c r="BR27" i="8"/>
  <c r="BR28" i="8"/>
  <c r="BR29" i="8"/>
  <c r="BR30" i="8"/>
  <c r="BR31" i="8"/>
  <c r="BR32" i="8"/>
  <c r="BR33" i="8"/>
  <c r="BR34" i="8"/>
  <c r="BR35" i="8"/>
  <c r="BR36" i="8"/>
  <c r="BR37" i="8"/>
  <c r="BR38" i="8"/>
  <c r="BR39" i="8"/>
  <c r="BR40" i="8"/>
  <c r="BR41" i="8"/>
  <c r="BR42" i="8"/>
  <c r="BR43" i="8"/>
  <c r="BR44" i="8"/>
  <c r="BR45" i="8"/>
  <c r="BR46" i="8"/>
  <c r="BR47" i="8"/>
  <c r="BR48" i="8"/>
  <c r="BR49" i="8"/>
  <c r="BR50" i="8"/>
  <c r="BR51" i="8"/>
  <c r="BR52" i="8"/>
  <c r="BR53" i="8"/>
  <c r="BR54" i="8"/>
  <c r="BR55" i="8"/>
  <c r="BR56" i="8"/>
  <c r="BR57" i="8"/>
  <c r="BR58" i="8"/>
  <c r="BR59" i="8"/>
  <c r="BR60" i="8"/>
  <c r="BR61" i="8"/>
  <c r="BR62" i="8"/>
  <c r="BR63" i="8"/>
  <c r="BR64" i="8"/>
  <c r="BR65" i="8"/>
  <c r="BR66" i="8"/>
  <c r="BR67" i="8"/>
  <c r="BR68" i="8"/>
  <c r="BR69" i="8"/>
  <c r="BR70" i="8"/>
  <c r="BR71" i="8"/>
  <c r="A73" i="8"/>
  <c r="BL73" i="8" l="1"/>
  <c r="AV73" i="8"/>
  <c r="AF73" i="8"/>
  <c r="P73" i="8"/>
  <c r="BI73" i="8"/>
  <c r="AS73" i="8"/>
  <c r="AC73" i="8"/>
  <c r="M73" i="8"/>
  <c r="BH73" i="8"/>
  <c r="AR73" i="8"/>
  <c r="AB73" i="8"/>
  <c r="L73" i="8"/>
  <c r="BG73" i="8"/>
  <c r="AQ73" i="8"/>
  <c r="AA73" i="8"/>
  <c r="K73" i="8"/>
  <c r="BF73" i="8"/>
  <c r="AP73" i="8"/>
  <c r="Z73" i="8"/>
  <c r="J73" i="8"/>
  <c r="BE73" i="8"/>
  <c r="AO73" i="8"/>
  <c r="Y73" i="8"/>
  <c r="I73" i="8"/>
  <c r="BD73" i="8"/>
  <c r="AN73" i="8"/>
  <c r="X73" i="8"/>
  <c r="H73" i="8"/>
  <c r="BQ73" i="8"/>
  <c r="BA73" i="8"/>
  <c r="AK73" i="8"/>
  <c r="U73" i="8"/>
  <c r="E73" i="8"/>
  <c r="BP73" i="8"/>
  <c r="AZ73" i="8"/>
  <c r="AJ73" i="8"/>
  <c r="T73" i="8"/>
  <c r="D73" i="8"/>
  <c r="BO73" i="8"/>
  <c r="AY73" i="8"/>
  <c r="AI73" i="8"/>
  <c r="S73" i="8"/>
  <c r="C73" i="8"/>
  <c r="BJ73" i="8"/>
  <c r="Q73" i="8"/>
  <c r="BC73" i="8"/>
  <c r="O73" i="8"/>
  <c r="AX73" i="8"/>
  <c r="G73" i="8"/>
  <c r="AW73" i="8"/>
  <c r="F73" i="8"/>
  <c r="AU73" i="8"/>
  <c r="B73" i="8"/>
  <c r="AT73" i="8"/>
  <c r="AM73" i="8"/>
  <c r="AH73" i="8"/>
  <c r="AG73" i="8"/>
  <c r="BS73" i="8"/>
  <c r="AE73" i="8"/>
  <c r="BR73" i="8"/>
  <c r="AD73" i="8"/>
  <c r="BK73" i="8"/>
  <c r="R73" i="8"/>
  <c r="BN73" i="8"/>
  <c r="BM73" i="8"/>
  <c r="BB73" i="8"/>
  <c r="AL73" i="8"/>
  <c r="W73" i="8"/>
  <c r="V73" i="8"/>
  <c r="N73" i="8"/>
  <c r="BT2" i="8"/>
  <c r="BT73" i="8" s="1"/>
  <c r="BS3" i="8"/>
  <c r="BS4" i="8"/>
  <c r="BS5" i="8"/>
  <c r="BS6" i="8"/>
  <c r="BS7" i="8"/>
  <c r="BS8" i="8"/>
  <c r="BS9" i="8"/>
  <c r="BS10" i="8"/>
  <c r="BS11" i="8"/>
  <c r="BS12" i="8"/>
  <c r="BS13" i="8"/>
  <c r="BS14" i="8"/>
  <c r="BS15" i="8"/>
  <c r="BS16" i="8"/>
  <c r="BS17" i="8"/>
  <c r="BS18" i="8"/>
  <c r="BS19" i="8"/>
  <c r="BS20" i="8"/>
  <c r="BS21" i="8"/>
  <c r="BS22" i="8"/>
  <c r="BS23" i="8"/>
  <c r="BS24" i="8"/>
  <c r="BS25" i="8"/>
  <c r="BS26" i="8"/>
  <c r="BS27" i="8"/>
  <c r="BS28" i="8"/>
  <c r="BS29" i="8"/>
  <c r="BS30" i="8"/>
  <c r="BS31" i="8"/>
  <c r="BS32" i="8"/>
  <c r="BS33" i="8"/>
  <c r="BS34" i="8"/>
  <c r="BS35" i="8"/>
  <c r="BS36" i="8"/>
  <c r="BS37" i="8"/>
  <c r="BS38" i="8"/>
  <c r="BS39" i="8"/>
  <c r="BS40" i="8"/>
  <c r="BS41" i="8"/>
  <c r="BS42" i="8"/>
  <c r="BS43" i="8"/>
  <c r="BS44" i="8"/>
  <c r="BS45" i="8"/>
  <c r="BS46" i="8"/>
  <c r="BS47" i="8"/>
  <c r="BS48" i="8"/>
  <c r="BS49" i="8"/>
  <c r="BS50" i="8"/>
  <c r="BS51" i="8"/>
  <c r="BS52" i="8"/>
  <c r="BS53" i="8"/>
  <c r="BS54" i="8"/>
  <c r="BS55" i="8"/>
  <c r="BS56" i="8"/>
  <c r="BS57" i="8"/>
  <c r="BS58" i="8"/>
  <c r="BS59" i="8"/>
  <c r="BS60" i="8"/>
  <c r="BS61" i="8"/>
  <c r="BS62" i="8"/>
  <c r="BS63" i="8"/>
  <c r="BS64" i="8"/>
  <c r="BS65" i="8"/>
  <c r="BS66" i="8"/>
  <c r="BS67" i="8"/>
  <c r="BS68" i="8"/>
  <c r="BS69" i="8"/>
  <c r="BS70" i="8"/>
  <c r="BS71" i="8"/>
  <c r="BS72" i="8"/>
  <c r="A74" i="8"/>
  <c r="BI74" i="8" l="1"/>
  <c r="AS74" i="8"/>
  <c r="AC74" i="8"/>
  <c r="M74" i="8"/>
  <c r="BF74" i="8"/>
  <c r="AP74" i="8"/>
  <c r="Z74" i="8"/>
  <c r="J74" i="8"/>
  <c r="BE74" i="8"/>
  <c r="AO74" i="8"/>
  <c r="Y74" i="8"/>
  <c r="I74" i="8"/>
  <c r="BT74" i="8"/>
  <c r="BD74" i="8"/>
  <c r="AN74" i="8"/>
  <c r="X74" i="8"/>
  <c r="H74" i="8"/>
  <c r="BS74" i="8"/>
  <c r="BC74" i="8"/>
  <c r="AM74" i="8"/>
  <c r="W74" i="8"/>
  <c r="G74" i="8"/>
  <c r="BR74" i="8"/>
  <c r="BB74" i="8"/>
  <c r="AL74" i="8"/>
  <c r="V74" i="8"/>
  <c r="F74" i="8"/>
  <c r="BQ74" i="8"/>
  <c r="BA74" i="8"/>
  <c r="AK74" i="8"/>
  <c r="U74" i="8"/>
  <c r="E74" i="8"/>
  <c r="BN74" i="8"/>
  <c r="AX74" i="8"/>
  <c r="AH74" i="8"/>
  <c r="R74" i="8"/>
  <c r="B74" i="8"/>
  <c r="BM74" i="8"/>
  <c r="AW74" i="8"/>
  <c r="AG74" i="8"/>
  <c r="Q74" i="8"/>
  <c r="BL74" i="8"/>
  <c r="AV74" i="8"/>
  <c r="AF74" i="8"/>
  <c r="P74" i="8"/>
  <c r="BK74" i="8"/>
  <c r="AU74" i="8"/>
  <c r="AE74" i="8"/>
  <c r="O74" i="8"/>
  <c r="AZ74" i="8"/>
  <c r="C74" i="8"/>
  <c r="AY74" i="8"/>
  <c r="AR74" i="8"/>
  <c r="AQ74" i="8"/>
  <c r="AJ74" i="8"/>
  <c r="AI74" i="8"/>
  <c r="AD74" i="8"/>
  <c r="AA74" i="8"/>
  <c r="T74" i="8"/>
  <c r="BP74" i="8"/>
  <c r="S74" i="8"/>
  <c r="BO74" i="8"/>
  <c r="N74" i="8"/>
  <c r="BG74" i="8"/>
  <c r="D74" i="8"/>
  <c r="K74" i="8"/>
  <c r="BJ74" i="8"/>
  <c r="BH74" i="8"/>
  <c r="AT74" i="8"/>
  <c r="AB74" i="8"/>
  <c r="L74" i="8"/>
  <c r="BU2" i="8"/>
  <c r="BU74" i="8" s="1"/>
  <c r="BT3" i="8"/>
  <c r="BT4" i="8"/>
  <c r="BT5" i="8"/>
  <c r="BT6" i="8"/>
  <c r="BT7" i="8"/>
  <c r="BT8" i="8"/>
  <c r="BT9" i="8"/>
  <c r="BT10" i="8"/>
  <c r="BT11" i="8"/>
  <c r="BT12" i="8"/>
  <c r="BT13" i="8"/>
  <c r="BT14" i="8"/>
  <c r="BT15" i="8"/>
  <c r="BT16" i="8"/>
  <c r="BT17" i="8"/>
  <c r="BT18" i="8"/>
  <c r="BT19" i="8"/>
  <c r="BT20" i="8"/>
  <c r="BT21" i="8"/>
  <c r="BT22" i="8"/>
  <c r="BT23" i="8"/>
  <c r="BT24" i="8"/>
  <c r="BT25" i="8"/>
  <c r="BT26" i="8"/>
  <c r="BT27" i="8"/>
  <c r="BT28" i="8"/>
  <c r="BT29" i="8"/>
  <c r="BT30" i="8"/>
  <c r="BT31" i="8"/>
  <c r="BT32" i="8"/>
  <c r="BT33" i="8"/>
  <c r="BT34" i="8"/>
  <c r="BT35" i="8"/>
  <c r="BT36" i="8"/>
  <c r="BT37" i="8"/>
  <c r="BT38" i="8"/>
  <c r="BT39" i="8"/>
  <c r="BT40" i="8"/>
  <c r="BT41" i="8"/>
  <c r="BT42" i="8"/>
  <c r="BT43" i="8"/>
  <c r="BT44" i="8"/>
  <c r="BT45" i="8"/>
  <c r="BT46" i="8"/>
  <c r="BT47" i="8"/>
  <c r="BT48" i="8"/>
  <c r="BT49" i="8"/>
  <c r="BT50" i="8"/>
  <c r="BT51" i="8"/>
  <c r="BT52" i="8"/>
  <c r="BT53" i="8"/>
  <c r="BT54" i="8"/>
  <c r="BT55" i="8"/>
  <c r="BT56" i="8"/>
  <c r="BT57" i="8"/>
  <c r="BT58" i="8"/>
  <c r="BT59" i="8"/>
  <c r="BT60" i="8"/>
  <c r="BT61" i="8"/>
  <c r="BT62" i="8"/>
  <c r="BT63" i="8"/>
  <c r="BT64" i="8"/>
  <c r="BT65" i="8"/>
  <c r="BT66" i="8"/>
  <c r="BT67" i="8"/>
  <c r="BT68" i="8"/>
  <c r="BT69" i="8"/>
  <c r="BT70" i="8"/>
  <c r="BT71" i="8"/>
  <c r="BT72" i="8"/>
  <c r="A75" i="8"/>
  <c r="BF75" i="8" l="1"/>
  <c r="AP75" i="8"/>
  <c r="Z75" i="8"/>
  <c r="J75" i="8"/>
  <c r="BS75" i="8"/>
  <c r="BC75" i="8"/>
  <c r="AM75" i="8"/>
  <c r="W75" i="8"/>
  <c r="G75" i="8"/>
  <c r="BR75" i="8"/>
  <c r="BB75" i="8"/>
  <c r="AL75" i="8"/>
  <c r="V75" i="8"/>
  <c r="F75" i="8"/>
  <c r="BQ75" i="8"/>
  <c r="BA75" i="8"/>
  <c r="AK75" i="8"/>
  <c r="U75" i="8"/>
  <c r="E75" i="8"/>
  <c r="BP75" i="8"/>
  <c r="AZ75" i="8"/>
  <c r="AJ75" i="8"/>
  <c r="T75" i="8"/>
  <c r="D75" i="8"/>
  <c r="BO75" i="8"/>
  <c r="AY75" i="8"/>
  <c r="AI75" i="8"/>
  <c r="S75" i="8"/>
  <c r="C75" i="8"/>
  <c r="BN75" i="8"/>
  <c r="AX75" i="8"/>
  <c r="AH75" i="8"/>
  <c r="R75" i="8"/>
  <c r="B75" i="8"/>
  <c r="BK75" i="8"/>
  <c r="AU75" i="8"/>
  <c r="AE75" i="8"/>
  <c r="O75" i="8"/>
  <c r="BJ75" i="8"/>
  <c r="AT75" i="8"/>
  <c r="AD75" i="8"/>
  <c r="N75" i="8"/>
  <c r="BI75" i="8"/>
  <c r="AS75" i="8"/>
  <c r="AC75" i="8"/>
  <c r="M75" i="8"/>
  <c r="BH75" i="8"/>
  <c r="AR75" i="8"/>
  <c r="AB75" i="8"/>
  <c r="L75" i="8"/>
  <c r="BE75" i="8"/>
  <c r="H75" i="8"/>
  <c r="BD75" i="8"/>
  <c r="AV75" i="8"/>
  <c r="AQ75" i="8"/>
  <c r="AO75" i="8"/>
  <c r="AN75" i="8"/>
  <c r="AG75" i="8"/>
  <c r="AA75" i="8"/>
  <c r="Y75" i="8"/>
  <c r="BU75" i="8"/>
  <c r="X75" i="8"/>
  <c r="BT75" i="8"/>
  <c r="Q75" i="8"/>
  <c r="BG75" i="8"/>
  <c r="I75" i="8"/>
  <c r="BM75" i="8"/>
  <c r="BL75" i="8"/>
  <c r="AW75" i="8"/>
  <c r="AF75" i="8"/>
  <c r="P75" i="8"/>
  <c r="K75" i="8"/>
  <c r="BV2" i="8"/>
  <c r="BU3" i="8"/>
  <c r="BU4" i="8"/>
  <c r="BU5" i="8"/>
  <c r="BU6" i="8"/>
  <c r="BU7" i="8"/>
  <c r="BU8" i="8"/>
  <c r="BU9" i="8"/>
  <c r="BU10" i="8"/>
  <c r="BU11" i="8"/>
  <c r="BU12" i="8"/>
  <c r="BU13" i="8"/>
  <c r="BU14" i="8"/>
  <c r="BU15" i="8"/>
  <c r="BU16" i="8"/>
  <c r="BU17" i="8"/>
  <c r="BU18" i="8"/>
  <c r="BU19" i="8"/>
  <c r="BU20" i="8"/>
  <c r="BU21" i="8"/>
  <c r="BU22" i="8"/>
  <c r="BU23" i="8"/>
  <c r="BU24" i="8"/>
  <c r="BU25" i="8"/>
  <c r="BU26" i="8"/>
  <c r="BU27" i="8"/>
  <c r="BU28" i="8"/>
  <c r="BU29" i="8"/>
  <c r="BU30" i="8"/>
  <c r="BU31" i="8"/>
  <c r="BU32" i="8"/>
  <c r="BU33" i="8"/>
  <c r="BU34" i="8"/>
  <c r="BU35" i="8"/>
  <c r="BU36" i="8"/>
  <c r="BU37" i="8"/>
  <c r="BU38" i="8"/>
  <c r="BU39" i="8"/>
  <c r="BU40" i="8"/>
  <c r="BU41" i="8"/>
  <c r="BU42" i="8"/>
  <c r="BU43" i="8"/>
  <c r="BU44" i="8"/>
  <c r="BU45" i="8"/>
  <c r="BU46" i="8"/>
  <c r="BU47" i="8"/>
  <c r="BU48" i="8"/>
  <c r="BU49" i="8"/>
  <c r="BU50" i="8"/>
  <c r="BU51" i="8"/>
  <c r="BU52" i="8"/>
  <c r="BU53" i="8"/>
  <c r="BU54" i="8"/>
  <c r="BU55" i="8"/>
  <c r="BU56" i="8"/>
  <c r="BU57" i="8"/>
  <c r="BU58" i="8"/>
  <c r="BU59" i="8"/>
  <c r="BU60" i="8"/>
  <c r="BU61" i="8"/>
  <c r="BU62" i="8"/>
  <c r="BU63" i="8"/>
  <c r="BU64" i="8"/>
  <c r="BU65" i="8"/>
  <c r="BU66" i="8"/>
  <c r="BU67" i="8"/>
  <c r="BU68" i="8"/>
  <c r="BU69" i="8"/>
  <c r="BU70" i="8"/>
  <c r="BU71" i="8"/>
  <c r="BU72" i="8"/>
  <c r="BU73" i="8"/>
  <c r="A76" i="8"/>
  <c r="BW2" i="8" l="1"/>
  <c r="BV3" i="8"/>
  <c r="BV4" i="8"/>
  <c r="BV5" i="8"/>
  <c r="BV6" i="8"/>
  <c r="BV7" i="8"/>
  <c r="BV8" i="8"/>
  <c r="BV9" i="8"/>
  <c r="BV10" i="8"/>
  <c r="BV11" i="8"/>
  <c r="BV12" i="8"/>
  <c r="BV13" i="8"/>
  <c r="BV14" i="8"/>
  <c r="BV15" i="8"/>
  <c r="BV16" i="8"/>
  <c r="BV17" i="8"/>
  <c r="BV18" i="8"/>
  <c r="BV19" i="8"/>
  <c r="BV20" i="8"/>
  <c r="BV21" i="8"/>
  <c r="BV22" i="8"/>
  <c r="BV23" i="8"/>
  <c r="BV24" i="8"/>
  <c r="BV25" i="8"/>
  <c r="BV26" i="8"/>
  <c r="BV27" i="8"/>
  <c r="BV28" i="8"/>
  <c r="BV29" i="8"/>
  <c r="BV30" i="8"/>
  <c r="BV31" i="8"/>
  <c r="BV32" i="8"/>
  <c r="BV33" i="8"/>
  <c r="BV34" i="8"/>
  <c r="BV35" i="8"/>
  <c r="BV36" i="8"/>
  <c r="BV37" i="8"/>
  <c r="BV38" i="8"/>
  <c r="BV39" i="8"/>
  <c r="BV40" i="8"/>
  <c r="BV41" i="8"/>
  <c r="BV42" i="8"/>
  <c r="BV43" i="8"/>
  <c r="BV44" i="8"/>
  <c r="BV45" i="8"/>
  <c r="BV46" i="8"/>
  <c r="BV47" i="8"/>
  <c r="BV48" i="8"/>
  <c r="BV49" i="8"/>
  <c r="BV50" i="8"/>
  <c r="BV51" i="8"/>
  <c r="BV52" i="8"/>
  <c r="BV53" i="8"/>
  <c r="BV54" i="8"/>
  <c r="BV55" i="8"/>
  <c r="BV56" i="8"/>
  <c r="BV57" i="8"/>
  <c r="BV58" i="8"/>
  <c r="BV59" i="8"/>
  <c r="BV60" i="8"/>
  <c r="BV61" i="8"/>
  <c r="BV62" i="8"/>
  <c r="BV63" i="8"/>
  <c r="BV64" i="8"/>
  <c r="BV65" i="8"/>
  <c r="BV66" i="8"/>
  <c r="BV67" i="8"/>
  <c r="BV68" i="8"/>
  <c r="BV69" i="8"/>
  <c r="BV70" i="8"/>
  <c r="BV71" i="8"/>
  <c r="BV72" i="8"/>
  <c r="BV73" i="8"/>
  <c r="BV74" i="8"/>
  <c r="BS76" i="8"/>
  <c r="BC76" i="8"/>
  <c r="AM76" i="8"/>
  <c r="W76" i="8"/>
  <c r="G76" i="8"/>
  <c r="BP76" i="8"/>
  <c r="AZ76" i="8"/>
  <c r="AJ76" i="8"/>
  <c r="T76" i="8"/>
  <c r="D76" i="8"/>
  <c r="BO76" i="8"/>
  <c r="AY76" i="8"/>
  <c r="AI76" i="8"/>
  <c r="S76" i="8"/>
  <c r="C76" i="8"/>
  <c r="BN76" i="8"/>
  <c r="AX76" i="8"/>
  <c r="AH76" i="8"/>
  <c r="R76" i="8"/>
  <c r="B76" i="8"/>
  <c r="BM76" i="8"/>
  <c r="AW76" i="8"/>
  <c r="AG76" i="8"/>
  <c r="Q76" i="8"/>
  <c r="BL76" i="8"/>
  <c r="AV76" i="8"/>
  <c r="AF76" i="8"/>
  <c r="P76" i="8"/>
  <c r="BK76" i="8"/>
  <c r="AU76" i="8"/>
  <c r="AE76" i="8"/>
  <c r="O76" i="8"/>
  <c r="BH76" i="8"/>
  <c r="AR76" i="8"/>
  <c r="AB76" i="8"/>
  <c r="L76" i="8"/>
  <c r="BW76" i="8"/>
  <c r="BG76" i="8"/>
  <c r="AQ76" i="8"/>
  <c r="AA76" i="8"/>
  <c r="K76" i="8"/>
  <c r="BV76" i="8"/>
  <c r="BF76" i="8"/>
  <c r="AP76" i="8"/>
  <c r="Z76" i="8"/>
  <c r="J76" i="8"/>
  <c r="BU76" i="8"/>
  <c r="BE76" i="8"/>
  <c r="AO76" i="8"/>
  <c r="Y76" i="8"/>
  <c r="I76" i="8"/>
  <c r="BI76" i="8"/>
  <c r="H76" i="8"/>
  <c r="BD76" i="8"/>
  <c r="F76" i="8"/>
  <c r="BA76" i="8"/>
  <c r="AT76" i="8"/>
  <c r="AS76" i="8"/>
  <c r="AN76" i="8"/>
  <c r="AL76" i="8"/>
  <c r="AD76" i="8"/>
  <c r="AC76" i="8"/>
  <c r="X76" i="8"/>
  <c r="BT76" i="8"/>
  <c r="V76" i="8"/>
  <c r="BJ76" i="8"/>
  <c r="M76" i="8"/>
  <c r="N76" i="8"/>
  <c r="E76" i="8"/>
  <c r="BR76" i="8"/>
  <c r="BQ76" i="8"/>
  <c r="BB76" i="8"/>
  <c r="AK76" i="8"/>
  <c r="U76" i="8"/>
  <c r="BV75" i="8"/>
  <c r="A77" i="8"/>
  <c r="BR77" i="8" l="1"/>
  <c r="BB77" i="8"/>
  <c r="AL77" i="8"/>
  <c r="V77" i="8"/>
  <c r="F77" i="8"/>
  <c r="BQ77" i="8"/>
  <c r="BA77" i="8"/>
  <c r="AK77" i="8"/>
  <c r="U77" i="8"/>
  <c r="E77" i="8"/>
  <c r="BN77" i="8"/>
  <c r="AX77" i="8"/>
  <c r="AH77" i="8"/>
  <c r="R77" i="8"/>
  <c r="B77" i="8"/>
  <c r="BM77" i="8"/>
  <c r="AW77" i="8"/>
  <c r="AG77" i="8"/>
  <c r="Q77" i="8"/>
  <c r="BL77" i="8"/>
  <c r="AV77" i="8"/>
  <c r="AF77" i="8"/>
  <c r="P77" i="8"/>
  <c r="BK77" i="8"/>
  <c r="AU77" i="8"/>
  <c r="AE77" i="8"/>
  <c r="O77" i="8"/>
  <c r="BJ77" i="8"/>
  <c r="AT77" i="8"/>
  <c r="AD77" i="8"/>
  <c r="N77" i="8"/>
  <c r="BW77" i="8"/>
  <c r="AS77" i="8"/>
  <c r="T77" i="8"/>
  <c r="BV77" i="8"/>
  <c r="AR77" i="8"/>
  <c r="BT77" i="8"/>
  <c r="AP77" i="8"/>
  <c r="L77" i="8"/>
  <c r="BS77" i="8"/>
  <c r="AO77" i="8"/>
  <c r="K77" i="8"/>
  <c r="BP77" i="8"/>
  <c r="AN77" i="8"/>
  <c r="J77" i="8"/>
  <c r="BO77" i="8"/>
  <c r="AM77" i="8"/>
  <c r="I77" i="8"/>
  <c r="BI77" i="8"/>
  <c r="AJ77" i="8"/>
  <c r="H77" i="8"/>
  <c r="BH77" i="8"/>
  <c r="AI77" i="8"/>
  <c r="G77" i="8"/>
  <c r="BG77" i="8"/>
  <c r="AC77" i="8"/>
  <c r="BE77" i="8"/>
  <c r="AA77" i="8"/>
  <c r="BD77" i="8"/>
  <c r="Z77" i="8"/>
  <c r="BC77" i="8"/>
  <c r="Y77" i="8"/>
  <c r="AZ77" i="8"/>
  <c r="X77" i="8"/>
  <c r="AQ77" i="8"/>
  <c r="AB77" i="8"/>
  <c r="S77" i="8"/>
  <c r="M77" i="8"/>
  <c r="D77" i="8"/>
  <c r="C77" i="8"/>
  <c r="AY77" i="8"/>
  <c r="BU77" i="8"/>
  <c r="BF77" i="8"/>
  <c r="W77" i="8"/>
  <c r="BX2" i="8"/>
  <c r="BX77" i="8" s="1"/>
  <c r="BW3" i="8"/>
  <c r="BW4" i="8"/>
  <c r="BW5" i="8"/>
  <c r="BW6" i="8"/>
  <c r="BW7" i="8"/>
  <c r="BW8" i="8"/>
  <c r="BW9" i="8"/>
  <c r="BW10" i="8"/>
  <c r="BW11" i="8"/>
  <c r="BW12" i="8"/>
  <c r="BW13" i="8"/>
  <c r="BW14" i="8"/>
  <c r="BW15" i="8"/>
  <c r="BW16" i="8"/>
  <c r="BW17" i="8"/>
  <c r="BW18" i="8"/>
  <c r="BW19" i="8"/>
  <c r="BW20" i="8"/>
  <c r="BW21" i="8"/>
  <c r="BW22" i="8"/>
  <c r="BW23" i="8"/>
  <c r="BW24" i="8"/>
  <c r="BW25" i="8"/>
  <c r="BW26" i="8"/>
  <c r="BW27" i="8"/>
  <c r="BW28" i="8"/>
  <c r="BW29" i="8"/>
  <c r="BW30" i="8"/>
  <c r="BW31" i="8"/>
  <c r="BW32" i="8"/>
  <c r="BW33" i="8"/>
  <c r="BW34" i="8"/>
  <c r="BW35" i="8"/>
  <c r="BW36" i="8"/>
  <c r="BW37" i="8"/>
  <c r="BW38" i="8"/>
  <c r="BW39" i="8"/>
  <c r="BW40" i="8"/>
  <c r="BW41" i="8"/>
  <c r="BW42" i="8"/>
  <c r="BW43" i="8"/>
  <c r="BW44" i="8"/>
  <c r="BW45" i="8"/>
  <c r="BW46" i="8"/>
  <c r="BW47" i="8"/>
  <c r="BW48" i="8"/>
  <c r="BW49" i="8"/>
  <c r="BW50" i="8"/>
  <c r="BW51" i="8"/>
  <c r="BW52" i="8"/>
  <c r="BW53" i="8"/>
  <c r="BW54" i="8"/>
  <c r="BW55" i="8"/>
  <c r="BW56" i="8"/>
  <c r="BW57" i="8"/>
  <c r="BW58" i="8"/>
  <c r="BW59" i="8"/>
  <c r="BW60" i="8"/>
  <c r="BW61" i="8"/>
  <c r="BW62" i="8"/>
  <c r="BW63" i="8"/>
  <c r="BW64" i="8"/>
  <c r="BW65" i="8"/>
  <c r="BW66" i="8"/>
  <c r="BW67" i="8"/>
  <c r="BW68" i="8"/>
  <c r="BW69" i="8"/>
  <c r="BW70" i="8"/>
  <c r="BW71" i="8"/>
  <c r="BW72" i="8"/>
  <c r="BW73" i="8"/>
  <c r="BW74" i="8"/>
  <c r="BW75" i="8"/>
  <c r="A78" i="8"/>
  <c r="BO78" i="8" l="1"/>
  <c r="AY78" i="8"/>
  <c r="AI78" i="8"/>
  <c r="S78" i="8"/>
  <c r="C78" i="8"/>
  <c r="BN78" i="8"/>
  <c r="AX78" i="8"/>
  <c r="AH78" i="8"/>
  <c r="R78" i="8"/>
  <c r="B78" i="8"/>
  <c r="BK78" i="8"/>
  <c r="AU78" i="8"/>
  <c r="AE78" i="8"/>
  <c r="O78" i="8"/>
  <c r="BJ78" i="8"/>
  <c r="AT78" i="8"/>
  <c r="AD78" i="8"/>
  <c r="N78" i="8"/>
  <c r="BI78" i="8"/>
  <c r="AS78" i="8"/>
  <c r="AC78" i="8"/>
  <c r="M78" i="8"/>
  <c r="BX78" i="8"/>
  <c r="BH78" i="8"/>
  <c r="AR78" i="8"/>
  <c r="AB78" i="8"/>
  <c r="L78" i="8"/>
  <c r="BW78" i="8"/>
  <c r="BG78" i="8"/>
  <c r="AQ78" i="8"/>
  <c r="AA78" i="8"/>
  <c r="K78" i="8"/>
  <c r="BL78" i="8"/>
  <c r="AJ78" i="8"/>
  <c r="F78" i="8"/>
  <c r="BF78" i="8"/>
  <c r="AG78" i="8"/>
  <c r="E78" i="8"/>
  <c r="BD78" i="8"/>
  <c r="Z78" i="8"/>
  <c r="BC78" i="8"/>
  <c r="Y78" i="8"/>
  <c r="BB78" i="8"/>
  <c r="X78" i="8"/>
  <c r="BA78" i="8"/>
  <c r="W78" i="8"/>
  <c r="AZ78" i="8"/>
  <c r="V78" i="8"/>
  <c r="BV78" i="8"/>
  <c r="AW78" i="8"/>
  <c r="U78" i="8"/>
  <c r="BU78" i="8"/>
  <c r="AV78" i="8"/>
  <c r="T78" i="8"/>
  <c r="BS78" i="8"/>
  <c r="AO78" i="8"/>
  <c r="P78" i="8"/>
  <c r="BR78" i="8"/>
  <c r="AN78" i="8"/>
  <c r="J78" i="8"/>
  <c r="BQ78" i="8"/>
  <c r="AM78" i="8"/>
  <c r="I78" i="8"/>
  <c r="BP78" i="8"/>
  <c r="AL78" i="8"/>
  <c r="H78" i="8"/>
  <c r="BM78" i="8"/>
  <c r="BE78" i="8"/>
  <c r="AP78" i="8"/>
  <c r="AK78" i="8"/>
  <c r="AF78" i="8"/>
  <c r="G78" i="8"/>
  <c r="D78" i="8"/>
  <c r="BT78" i="8"/>
  <c r="Q78" i="8"/>
  <c r="BY2" i="8"/>
  <c r="BY78" i="8" s="1"/>
  <c r="BX3" i="8"/>
  <c r="BX4" i="8"/>
  <c r="BX5" i="8"/>
  <c r="BX6" i="8"/>
  <c r="BX7" i="8"/>
  <c r="BX8" i="8"/>
  <c r="BX9" i="8"/>
  <c r="BX10" i="8"/>
  <c r="BX11" i="8"/>
  <c r="BX12" i="8"/>
  <c r="BX13" i="8"/>
  <c r="BX14" i="8"/>
  <c r="BX15" i="8"/>
  <c r="BX16" i="8"/>
  <c r="BX17" i="8"/>
  <c r="BX18" i="8"/>
  <c r="BX19" i="8"/>
  <c r="BX20" i="8"/>
  <c r="BX21" i="8"/>
  <c r="BX22" i="8"/>
  <c r="BX23" i="8"/>
  <c r="BX24" i="8"/>
  <c r="BX25" i="8"/>
  <c r="BX26" i="8"/>
  <c r="BX27" i="8"/>
  <c r="BX28" i="8"/>
  <c r="BX29" i="8"/>
  <c r="BX30" i="8"/>
  <c r="BX31" i="8"/>
  <c r="BX32" i="8"/>
  <c r="BX33" i="8"/>
  <c r="BX34" i="8"/>
  <c r="BX35" i="8"/>
  <c r="BX36" i="8"/>
  <c r="BX37" i="8"/>
  <c r="BX38" i="8"/>
  <c r="BX39" i="8"/>
  <c r="BX40" i="8"/>
  <c r="BX41" i="8"/>
  <c r="BX42" i="8"/>
  <c r="BX43" i="8"/>
  <c r="BX44" i="8"/>
  <c r="BX45" i="8"/>
  <c r="BX46" i="8"/>
  <c r="BX47" i="8"/>
  <c r="BX48" i="8"/>
  <c r="BX49" i="8"/>
  <c r="BX50" i="8"/>
  <c r="BX51" i="8"/>
  <c r="BX52" i="8"/>
  <c r="BX53" i="8"/>
  <c r="BX54" i="8"/>
  <c r="BX55" i="8"/>
  <c r="BX56" i="8"/>
  <c r="BX57" i="8"/>
  <c r="BX58" i="8"/>
  <c r="BX59" i="8"/>
  <c r="BX60" i="8"/>
  <c r="BX61" i="8"/>
  <c r="BX62" i="8"/>
  <c r="BX63" i="8"/>
  <c r="BX64" i="8"/>
  <c r="BX65" i="8"/>
  <c r="BX66" i="8"/>
  <c r="BX67" i="8"/>
  <c r="BX68" i="8"/>
  <c r="BX69" i="8"/>
  <c r="BX70" i="8"/>
  <c r="BX71" i="8"/>
  <c r="BX72" i="8"/>
  <c r="BX73" i="8"/>
  <c r="BX74" i="8"/>
  <c r="BX75" i="8"/>
  <c r="BX76" i="8"/>
  <c r="A79" i="8"/>
  <c r="BZ2" i="8" l="1"/>
  <c r="BY3" i="8"/>
  <c r="BY4" i="8"/>
  <c r="BY5" i="8"/>
  <c r="BY6" i="8"/>
  <c r="BY7" i="8"/>
  <c r="BY8" i="8"/>
  <c r="BY9" i="8"/>
  <c r="BY10" i="8"/>
  <c r="BY11" i="8"/>
  <c r="BY12" i="8"/>
  <c r="BY13" i="8"/>
  <c r="BY14" i="8"/>
  <c r="BY15" i="8"/>
  <c r="BY16" i="8"/>
  <c r="BY17" i="8"/>
  <c r="BY18" i="8"/>
  <c r="BY19" i="8"/>
  <c r="BY20" i="8"/>
  <c r="BY21" i="8"/>
  <c r="BY22" i="8"/>
  <c r="BY23" i="8"/>
  <c r="BY24" i="8"/>
  <c r="BY25" i="8"/>
  <c r="BY26" i="8"/>
  <c r="BY27" i="8"/>
  <c r="BY28" i="8"/>
  <c r="BY29" i="8"/>
  <c r="BY30" i="8"/>
  <c r="BY31" i="8"/>
  <c r="BY32" i="8"/>
  <c r="BY33" i="8"/>
  <c r="BY34" i="8"/>
  <c r="BY35" i="8"/>
  <c r="BY36" i="8"/>
  <c r="BY37" i="8"/>
  <c r="BY38" i="8"/>
  <c r="BY39" i="8"/>
  <c r="BY40" i="8"/>
  <c r="BY41" i="8"/>
  <c r="BY42" i="8"/>
  <c r="BY43" i="8"/>
  <c r="BY44" i="8"/>
  <c r="BY45" i="8"/>
  <c r="BY46" i="8"/>
  <c r="BY47" i="8"/>
  <c r="BY48" i="8"/>
  <c r="BY49" i="8"/>
  <c r="BY50" i="8"/>
  <c r="BY51" i="8"/>
  <c r="BY52" i="8"/>
  <c r="BY53" i="8"/>
  <c r="BY54" i="8"/>
  <c r="BY55" i="8"/>
  <c r="BY56" i="8"/>
  <c r="BY57" i="8"/>
  <c r="BY58" i="8"/>
  <c r="BY59" i="8"/>
  <c r="BY60" i="8"/>
  <c r="BY61" i="8"/>
  <c r="BY62" i="8"/>
  <c r="BY63" i="8"/>
  <c r="BY64" i="8"/>
  <c r="BY65" i="8"/>
  <c r="BY66" i="8"/>
  <c r="BY67" i="8"/>
  <c r="BY68" i="8"/>
  <c r="BY69" i="8"/>
  <c r="BY70" i="8"/>
  <c r="BY71" i="8"/>
  <c r="BY72" i="8"/>
  <c r="BY73" i="8"/>
  <c r="BY74" i="8"/>
  <c r="BY75" i="8"/>
  <c r="BY76" i="8"/>
  <c r="BY77" i="8"/>
  <c r="BL79" i="8"/>
  <c r="AV79" i="8"/>
  <c r="AF79" i="8"/>
  <c r="P79" i="8"/>
  <c r="BK79" i="8"/>
  <c r="AU79" i="8"/>
  <c r="AE79" i="8"/>
  <c r="O79" i="8"/>
  <c r="BX79" i="8"/>
  <c r="BH79" i="8"/>
  <c r="AR79" i="8"/>
  <c r="AB79" i="8"/>
  <c r="L79" i="8"/>
  <c r="BW79" i="8"/>
  <c r="BG79" i="8"/>
  <c r="AQ79" i="8"/>
  <c r="AA79" i="8"/>
  <c r="K79" i="8"/>
  <c r="BV79" i="8"/>
  <c r="BF79" i="8"/>
  <c r="AP79" i="8"/>
  <c r="Z79" i="8"/>
  <c r="J79" i="8"/>
  <c r="BU79" i="8"/>
  <c r="BE79" i="8"/>
  <c r="AO79" i="8"/>
  <c r="Y79" i="8"/>
  <c r="I79" i="8"/>
  <c r="BT79" i="8"/>
  <c r="BD79" i="8"/>
  <c r="AN79" i="8"/>
  <c r="X79" i="8"/>
  <c r="H79" i="8"/>
  <c r="BQ79" i="8"/>
  <c r="BA79" i="8"/>
  <c r="AK79" i="8"/>
  <c r="U79" i="8"/>
  <c r="BP79" i="8"/>
  <c r="AZ79" i="8"/>
  <c r="AJ79" i="8"/>
  <c r="T79" i="8"/>
  <c r="BI79" i="8"/>
  <c r="V79" i="8"/>
  <c r="BC79" i="8"/>
  <c r="S79" i="8"/>
  <c r="AY79" i="8"/>
  <c r="Q79" i="8"/>
  <c r="AX79" i="8"/>
  <c r="N79" i="8"/>
  <c r="AW79" i="8"/>
  <c r="M79" i="8"/>
  <c r="AT79" i="8"/>
  <c r="G79" i="8"/>
  <c r="AS79" i="8"/>
  <c r="F79" i="8"/>
  <c r="BZ79" i="8"/>
  <c r="AM79" i="8"/>
  <c r="E79" i="8"/>
  <c r="BY79" i="8"/>
  <c r="AL79" i="8"/>
  <c r="D79" i="8"/>
  <c r="BR79" i="8"/>
  <c r="AH79" i="8"/>
  <c r="B79" i="8"/>
  <c r="BO79" i="8"/>
  <c r="AG79" i="8"/>
  <c r="BN79" i="8"/>
  <c r="AD79" i="8"/>
  <c r="BM79" i="8"/>
  <c r="AC79" i="8"/>
  <c r="BS79" i="8"/>
  <c r="BJ79" i="8"/>
  <c r="BB79" i="8"/>
  <c r="AI79" i="8"/>
  <c r="C79" i="8"/>
  <c r="W79" i="8"/>
  <c r="R79" i="8"/>
  <c r="A80" i="8"/>
  <c r="BY80" i="8" l="1"/>
  <c r="BI80" i="8"/>
  <c r="AS80" i="8"/>
  <c r="AC80" i="8"/>
  <c r="M80" i="8"/>
  <c r="BX80" i="8"/>
  <c r="BH80" i="8"/>
  <c r="AR80" i="8"/>
  <c r="AB80" i="8"/>
  <c r="L80" i="8"/>
  <c r="BU80" i="8"/>
  <c r="BE80" i="8"/>
  <c r="AO80" i="8"/>
  <c r="Y80" i="8"/>
  <c r="I80" i="8"/>
  <c r="BT80" i="8"/>
  <c r="BD80" i="8"/>
  <c r="AN80" i="8"/>
  <c r="X80" i="8"/>
  <c r="H80" i="8"/>
  <c r="BS80" i="8"/>
  <c r="BC80" i="8"/>
  <c r="AM80" i="8"/>
  <c r="W80" i="8"/>
  <c r="G80" i="8"/>
  <c r="BR80" i="8"/>
  <c r="BB80" i="8"/>
  <c r="AL80" i="8"/>
  <c r="V80" i="8"/>
  <c r="F80" i="8"/>
  <c r="BQ80" i="8"/>
  <c r="BA80" i="8"/>
  <c r="AK80" i="8"/>
  <c r="U80" i="8"/>
  <c r="E80" i="8"/>
  <c r="BN80" i="8"/>
  <c r="AX80" i="8"/>
  <c r="AH80" i="8"/>
  <c r="R80" i="8"/>
  <c r="B80" i="8"/>
  <c r="BM80" i="8"/>
  <c r="AW80" i="8"/>
  <c r="AG80" i="8"/>
  <c r="Q80" i="8"/>
  <c r="BP80" i="8"/>
  <c r="AF80" i="8"/>
  <c r="BO80" i="8"/>
  <c r="AE80" i="8"/>
  <c r="BK80" i="8"/>
  <c r="AA80" i="8"/>
  <c r="BJ80" i="8"/>
  <c r="Z80" i="8"/>
  <c r="BG80" i="8"/>
  <c r="T80" i="8"/>
  <c r="BF80" i="8"/>
  <c r="S80" i="8"/>
  <c r="AZ80" i="8"/>
  <c r="P80" i="8"/>
  <c r="AY80" i="8"/>
  <c r="O80" i="8"/>
  <c r="AV80" i="8"/>
  <c r="N80" i="8"/>
  <c r="AT80" i="8"/>
  <c r="J80" i="8"/>
  <c r="AQ80" i="8"/>
  <c r="D80" i="8"/>
  <c r="BZ80" i="8"/>
  <c r="AP80" i="8"/>
  <c r="C80" i="8"/>
  <c r="BW80" i="8"/>
  <c r="AJ80" i="8"/>
  <c r="BV80" i="8"/>
  <c r="AU80" i="8"/>
  <c r="AI80" i="8"/>
  <c r="AD80" i="8"/>
  <c r="K80" i="8"/>
  <c r="BL80" i="8"/>
  <c r="CA2" i="8"/>
  <c r="BZ3" i="8"/>
  <c r="BZ4" i="8"/>
  <c r="BZ5" i="8"/>
  <c r="BZ6" i="8"/>
  <c r="BZ7" i="8"/>
  <c r="BZ8" i="8"/>
  <c r="BZ9" i="8"/>
  <c r="BZ10" i="8"/>
  <c r="BZ11" i="8"/>
  <c r="BZ12" i="8"/>
  <c r="BZ13" i="8"/>
  <c r="BZ14" i="8"/>
  <c r="BZ15" i="8"/>
  <c r="BZ16" i="8"/>
  <c r="BZ17" i="8"/>
  <c r="BZ18" i="8"/>
  <c r="BZ19" i="8"/>
  <c r="BZ20" i="8"/>
  <c r="BZ21" i="8"/>
  <c r="BZ22" i="8"/>
  <c r="BZ23" i="8"/>
  <c r="BZ24" i="8"/>
  <c r="BZ25" i="8"/>
  <c r="BZ26" i="8"/>
  <c r="BZ27" i="8"/>
  <c r="BZ28" i="8"/>
  <c r="BZ29" i="8"/>
  <c r="BZ30" i="8"/>
  <c r="BZ31" i="8"/>
  <c r="BZ32" i="8"/>
  <c r="BZ33" i="8"/>
  <c r="BZ34" i="8"/>
  <c r="BZ35" i="8"/>
  <c r="BZ36" i="8"/>
  <c r="BZ37" i="8"/>
  <c r="BZ38" i="8"/>
  <c r="BZ39" i="8"/>
  <c r="BZ40" i="8"/>
  <c r="BZ41" i="8"/>
  <c r="BZ42" i="8"/>
  <c r="BZ43" i="8"/>
  <c r="BZ44" i="8"/>
  <c r="BZ45" i="8"/>
  <c r="BZ46" i="8"/>
  <c r="BZ47" i="8"/>
  <c r="BZ48" i="8"/>
  <c r="BZ49" i="8"/>
  <c r="BZ50" i="8"/>
  <c r="BZ51" i="8"/>
  <c r="BZ52" i="8"/>
  <c r="BZ53" i="8"/>
  <c r="BZ54" i="8"/>
  <c r="BZ55" i="8"/>
  <c r="BZ56" i="8"/>
  <c r="BZ57" i="8"/>
  <c r="BZ58" i="8"/>
  <c r="BZ59" i="8"/>
  <c r="BZ60" i="8"/>
  <c r="BZ61" i="8"/>
  <c r="BZ62" i="8"/>
  <c r="BZ63" i="8"/>
  <c r="BZ64" i="8"/>
  <c r="BZ65" i="8"/>
  <c r="BZ66" i="8"/>
  <c r="BZ67" i="8"/>
  <c r="BZ68" i="8"/>
  <c r="BZ69" i="8"/>
  <c r="BZ70" i="8"/>
  <c r="BZ71" i="8"/>
  <c r="BZ72" i="8"/>
  <c r="BZ73" i="8"/>
  <c r="BZ74" i="8"/>
  <c r="BZ75" i="8"/>
  <c r="BZ76" i="8"/>
  <c r="BZ77" i="8"/>
  <c r="BZ78" i="8"/>
  <c r="A81" i="8"/>
  <c r="CB2" i="8" l="1"/>
  <c r="CA3" i="8"/>
  <c r="CA4" i="8"/>
  <c r="CA5" i="8"/>
  <c r="CA6" i="8"/>
  <c r="CA7" i="8"/>
  <c r="CA8" i="8"/>
  <c r="CA9" i="8"/>
  <c r="CA10" i="8"/>
  <c r="CA11" i="8"/>
  <c r="CA12" i="8"/>
  <c r="CA13" i="8"/>
  <c r="CA14" i="8"/>
  <c r="CA15" i="8"/>
  <c r="CA16" i="8"/>
  <c r="CA17" i="8"/>
  <c r="CA18" i="8"/>
  <c r="CA19" i="8"/>
  <c r="CA20" i="8"/>
  <c r="CA21" i="8"/>
  <c r="CA22" i="8"/>
  <c r="CA23" i="8"/>
  <c r="CA24" i="8"/>
  <c r="CA25" i="8"/>
  <c r="CA26" i="8"/>
  <c r="CA27" i="8"/>
  <c r="CA28" i="8"/>
  <c r="CA29" i="8"/>
  <c r="CA30" i="8"/>
  <c r="CA31" i="8"/>
  <c r="CA32" i="8"/>
  <c r="CA33" i="8"/>
  <c r="CA34" i="8"/>
  <c r="CA35" i="8"/>
  <c r="CA36" i="8"/>
  <c r="CA37" i="8"/>
  <c r="CA38" i="8"/>
  <c r="CA39" i="8"/>
  <c r="CA40" i="8"/>
  <c r="CA41" i="8"/>
  <c r="CA42" i="8"/>
  <c r="CA43" i="8"/>
  <c r="CA44" i="8"/>
  <c r="CA45" i="8"/>
  <c r="CA46" i="8"/>
  <c r="CA47" i="8"/>
  <c r="CA48" i="8"/>
  <c r="CA49" i="8"/>
  <c r="CA50" i="8"/>
  <c r="CA51" i="8"/>
  <c r="CA52" i="8"/>
  <c r="CA53" i="8"/>
  <c r="CA54" i="8"/>
  <c r="CA55" i="8"/>
  <c r="CA56" i="8"/>
  <c r="CA57" i="8"/>
  <c r="CA58" i="8"/>
  <c r="CA59" i="8"/>
  <c r="CA60" i="8"/>
  <c r="CA61" i="8"/>
  <c r="CA62" i="8"/>
  <c r="CA63" i="8"/>
  <c r="CA64" i="8"/>
  <c r="CA65" i="8"/>
  <c r="CA66" i="8"/>
  <c r="CA67" i="8"/>
  <c r="CA68" i="8"/>
  <c r="CA69" i="8"/>
  <c r="CA70" i="8"/>
  <c r="CA71" i="8"/>
  <c r="CA72" i="8"/>
  <c r="CA73" i="8"/>
  <c r="CA74" i="8"/>
  <c r="CA75" i="8"/>
  <c r="CA76" i="8"/>
  <c r="CA77" i="8"/>
  <c r="CA78" i="8"/>
  <c r="CA79" i="8"/>
  <c r="CA80" i="8"/>
  <c r="BV81" i="8"/>
  <c r="BF81" i="8"/>
  <c r="AP81" i="8"/>
  <c r="Z81" i="8"/>
  <c r="J81" i="8"/>
  <c r="BU81" i="8"/>
  <c r="BE81" i="8"/>
  <c r="AO81" i="8"/>
  <c r="Y81" i="8"/>
  <c r="I81" i="8"/>
  <c r="BR81" i="8"/>
  <c r="BB81" i="8"/>
  <c r="AL81" i="8"/>
  <c r="V81" i="8"/>
  <c r="F81" i="8"/>
  <c r="BQ81" i="8"/>
  <c r="BA81" i="8"/>
  <c r="AK81" i="8"/>
  <c r="U81" i="8"/>
  <c r="E81" i="8"/>
  <c r="BP81" i="8"/>
  <c r="AZ81" i="8"/>
  <c r="AJ81" i="8"/>
  <c r="T81" i="8"/>
  <c r="D81" i="8"/>
  <c r="BO81" i="8"/>
  <c r="AY81" i="8"/>
  <c r="AI81" i="8"/>
  <c r="S81" i="8"/>
  <c r="C81" i="8"/>
  <c r="BN81" i="8"/>
  <c r="AX81" i="8"/>
  <c r="AH81" i="8"/>
  <c r="R81" i="8"/>
  <c r="B81" i="8"/>
  <c r="CA81" i="8"/>
  <c r="BK81" i="8"/>
  <c r="AU81" i="8"/>
  <c r="AE81" i="8"/>
  <c r="O81" i="8"/>
  <c r="BZ81" i="8"/>
  <c r="BJ81" i="8"/>
  <c r="AT81" i="8"/>
  <c r="AD81" i="8"/>
  <c r="N81" i="8"/>
  <c r="BY81" i="8"/>
  <c r="BI81" i="8"/>
  <c r="AS81" i="8"/>
  <c r="AC81" i="8"/>
  <c r="AV81" i="8"/>
  <c r="H81" i="8"/>
  <c r="AR81" i="8"/>
  <c r="G81" i="8"/>
  <c r="AN81" i="8"/>
  <c r="CB81" i="8"/>
  <c r="AM81" i="8"/>
  <c r="BX81" i="8"/>
  <c r="AG81" i="8"/>
  <c r="BW81" i="8"/>
  <c r="AF81" i="8"/>
  <c r="BT81" i="8"/>
  <c r="AB81" i="8"/>
  <c r="BS81" i="8"/>
  <c r="AA81" i="8"/>
  <c r="BM81" i="8"/>
  <c r="X81" i="8"/>
  <c r="BH81" i="8"/>
  <c r="Q81" i="8"/>
  <c r="BG81" i="8"/>
  <c r="P81" i="8"/>
  <c r="BD81" i="8"/>
  <c r="M81" i="8"/>
  <c r="BC81" i="8"/>
  <c r="L81" i="8"/>
  <c r="BL81" i="8"/>
  <c r="AW81" i="8"/>
  <c r="AQ81" i="8"/>
  <c r="K81" i="8"/>
  <c r="W81" i="8"/>
  <c r="A82" i="8"/>
  <c r="BS82" i="8" l="1"/>
  <c r="BC82" i="8"/>
  <c r="AM82" i="8"/>
  <c r="W82" i="8"/>
  <c r="G82" i="8"/>
  <c r="BR82" i="8"/>
  <c r="BB82" i="8"/>
  <c r="AL82" i="8"/>
  <c r="V82" i="8"/>
  <c r="F82" i="8"/>
  <c r="BP82" i="8"/>
  <c r="AZ82" i="8"/>
  <c r="AJ82" i="8"/>
  <c r="T82" i="8"/>
  <c r="BO82" i="8"/>
  <c r="AY82" i="8"/>
  <c r="AI82" i="8"/>
  <c r="S82" i="8"/>
  <c r="C82" i="8"/>
  <c r="BN82" i="8"/>
  <c r="AX82" i="8"/>
  <c r="AH82" i="8"/>
  <c r="R82" i="8"/>
  <c r="B82" i="8"/>
  <c r="BM82" i="8"/>
  <c r="AW82" i="8"/>
  <c r="AG82" i="8"/>
  <c r="Q82" i="8"/>
  <c r="CB82" i="8"/>
  <c r="BL82" i="8"/>
  <c r="AV82" i="8"/>
  <c r="AF82" i="8"/>
  <c r="P82" i="8"/>
  <c r="CA82" i="8"/>
  <c r="BK82" i="8"/>
  <c r="AU82" i="8"/>
  <c r="AE82" i="8"/>
  <c r="O82" i="8"/>
  <c r="BZ82" i="8"/>
  <c r="BJ82" i="8"/>
  <c r="AT82" i="8"/>
  <c r="AD82" i="8"/>
  <c r="N82" i="8"/>
  <c r="BX82" i="8"/>
  <c r="BH82" i="8"/>
  <c r="AR82" i="8"/>
  <c r="AB82" i="8"/>
  <c r="L82" i="8"/>
  <c r="BW82" i="8"/>
  <c r="BG82" i="8"/>
  <c r="AQ82" i="8"/>
  <c r="AA82" i="8"/>
  <c r="K82" i="8"/>
  <c r="BV82" i="8"/>
  <c r="BF82" i="8"/>
  <c r="AP82" i="8"/>
  <c r="Z82" i="8"/>
  <c r="J82" i="8"/>
  <c r="AS82" i="8"/>
  <c r="AO82" i="8"/>
  <c r="AK82" i="8"/>
  <c r="AC82" i="8"/>
  <c r="Y82" i="8"/>
  <c r="X82" i="8"/>
  <c r="U82" i="8"/>
  <c r="BY82" i="8"/>
  <c r="M82" i="8"/>
  <c r="BU82" i="8"/>
  <c r="I82" i="8"/>
  <c r="BQ82" i="8"/>
  <c r="E82" i="8"/>
  <c r="BI82" i="8"/>
  <c r="D82" i="8"/>
  <c r="BE82" i="8"/>
  <c r="BD82" i="8"/>
  <c r="BT82" i="8"/>
  <c r="BA82" i="8"/>
  <c r="AN82" i="8"/>
  <c r="H82" i="8"/>
  <c r="CC2" i="8"/>
  <c r="CB3" i="8"/>
  <c r="CB4" i="8"/>
  <c r="CB5" i="8"/>
  <c r="CB6" i="8"/>
  <c r="CB7" i="8"/>
  <c r="CB8" i="8"/>
  <c r="CB9" i="8"/>
  <c r="CB10" i="8"/>
  <c r="CB11" i="8"/>
  <c r="CB12" i="8"/>
  <c r="CB13" i="8"/>
  <c r="CB14" i="8"/>
  <c r="CB15" i="8"/>
  <c r="CB16" i="8"/>
  <c r="CB17" i="8"/>
  <c r="CB18" i="8"/>
  <c r="CB19" i="8"/>
  <c r="CB20" i="8"/>
  <c r="CB21" i="8"/>
  <c r="CB22" i="8"/>
  <c r="CB23" i="8"/>
  <c r="CB24" i="8"/>
  <c r="CB25" i="8"/>
  <c r="CB26" i="8"/>
  <c r="CB27" i="8"/>
  <c r="CB28" i="8"/>
  <c r="CB29" i="8"/>
  <c r="CB30" i="8"/>
  <c r="CB31" i="8"/>
  <c r="CB32" i="8"/>
  <c r="CB33" i="8"/>
  <c r="CB34" i="8"/>
  <c r="CB35" i="8"/>
  <c r="CB36" i="8"/>
  <c r="CB37" i="8"/>
  <c r="CB38" i="8"/>
  <c r="CB39" i="8"/>
  <c r="CB40" i="8"/>
  <c r="CB41" i="8"/>
  <c r="CB42" i="8"/>
  <c r="CB43" i="8"/>
  <c r="CB44" i="8"/>
  <c r="CB45" i="8"/>
  <c r="CB46" i="8"/>
  <c r="CB47" i="8"/>
  <c r="CB48" i="8"/>
  <c r="CB49" i="8"/>
  <c r="CB50" i="8"/>
  <c r="CB51" i="8"/>
  <c r="CB52" i="8"/>
  <c r="CB53" i="8"/>
  <c r="CB54" i="8"/>
  <c r="CB55" i="8"/>
  <c r="CB56" i="8"/>
  <c r="CB57" i="8"/>
  <c r="CB58" i="8"/>
  <c r="CB59" i="8"/>
  <c r="CB60" i="8"/>
  <c r="CB61" i="8"/>
  <c r="CB62" i="8"/>
  <c r="CB63" i="8"/>
  <c r="CB64" i="8"/>
  <c r="CB65" i="8"/>
  <c r="CB66" i="8"/>
  <c r="CB67" i="8"/>
  <c r="CB68" i="8"/>
  <c r="CB69" i="8"/>
  <c r="CB70" i="8"/>
  <c r="CB71" i="8"/>
  <c r="CB72" i="8"/>
  <c r="CB73" i="8"/>
  <c r="CB74" i="8"/>
  <c r="CB75" i="8"/>
  <c r="CB76" i="8"/>
  <c r="CB77" i="8"/>
  <c r="CB78" i="8"/>
  <c r="CB79" i="8"/>
  <c r="CB80" i="8"/>
  <c r="A83" i="8"/>
  <c r="CD2" i="8" l="1"/>
  <c r="CC3" i="8"/>
  <c r="CC4" i="8"/>
  <c r="CC5" i="8"/>
  <c r="CC6" i="8"/>
  <c r="CC7" i="8"/>
  <c r="CC8" i="8"/>
  <c r="CC9" i="8"/>
  <c r="CC10" i="8"/>
  <c r="CC11" i="8"/>
  <c r="CC12" i="8"/>
  <c r="CC13" i="8"/>
  <c r="CC14" i="8"/>
  <c r="CC15" i="8"/>
  <c r="CC16" i="8"/>
  <c r="CC17" i="8"/>
  <c r="CC18" i="8"/>
  <c r="CC19" i="8"/>
  <c r="CC20" i="8"/>
  <c r="CC21" i="8"/>
  <c r="CC22" i="8"/>
  <c r="CC23" i="8"/>
  <c r="CC24" i="8"/>
  <c r="CC25" i="8"/>
  <c r="CC26" i="8"/>
  <c r="CC27" i="8"/>
  <c r="CC28" i="8"/>
  <c r="CC29" i="8"/>
  <c r="CC30" i="8"/>
  <c r="CC31" i="8"/>
  <c r="CC32" i="8"/>
  <c r="CC33" i="8"/>
  <c r="CC34" i="8"/>
  <c r="CC35" i="8"/>
  <c r="CC36" i="8"/>
  <c r="CC37" i="8"/>
  <c r="CC38" i="8"/>
  <c r="CC39" i="8"/>
  <c r="CC40" i="8"/>
  <c r="CC41" i="8"/>
  <c r="CC42" i="8"/>
  <c r="CC43" i="8"/>
  <c r="CC44" i="8"/>
  <c r="CC45" i="8"/>
  <c r="CC46" i="8"/>
  <c r="CC47" i="8"/>
  <c r="CC48" i="8"/>
  <c r="CC49" i="8"/>
  <c r="CC50" i="8"/>
  <c r="CC51" i="8"/>
  <c r="CC52" i="8"/>
  <c r="CC53" i="8"/>
  <c r="CC54" i="8"/>
  <c r="CC55" i="8"/>
  <c r="CC56" i="8"/>
  <c r="CC57" i="8"/>
  <c r="CC58" i="8"/>
  <c r="CC59" i="8"/>
  <c r="CC60" i="8"/>
  <c r="CC61" i="8"/>
  <c r="CC62" i="8"/>
  <c r="CC63" i="8"/>
  <c r="CC64" i="8"/>
  <c r="CC65" i="8"/>
  <c r="CC66" i="8"/>
  <c r="CC67" i="8"/>
  <c r="CC68" i="8"/>
  <c r="CC69" i="8"/>
  <c r="CC70" i="8"/>
  <c r="CC71" i="8"/>
  <c r="CC72" i="8"/>
  <c r="CC73" i="8"/>
  <c r="CC74" i="8"/>
  <c r="CC75" i="8"/>
  <c r="CC76" i="8"/>
  <c r="CC77" i="8"/>
  <c r="CC78" i="8"/>
  <c r="CC79" i="8"/>
  <c r="CC80" i="8"/>
  <c r="CC81" i="8"/>
  <c r="BP83" i="8"/>
  <c r="AZ83" i="8"/>
  <c r="AJ83" i="8"/>
  <c r="T83" i="8"/>
  <c r="D83" i="8"/>
  <c r="BO83" i="8"/>
  <c r="AY83" i="8"/>
  <c r="AI83" i="8"/>
  <c r="S83" i="8"/>
  <c r="C83" i="8"/>
  <c r="CC83" i="8"/>
  <c r="BM83" i="8"/>
  <c r="AW83" i="8"/>
  <c r="AG83" i="8"/>
  <c r="Q83" i="8"/>
  <c r="CB83" i="8"/>
  <c r="BL83" i="8"/>
  <c r="AV83" i="8"/>
  <c r="AF83" i="8"/>
  <c r="P83" i="8"/>
  <c r="CA83" i="8"/>
  <c r="BK83" i="8"/>
  <c r="AU83" i="8"/>
  <c r="AE83" i="8"/>
  <c r="O83" i="8"/>
  <c r="BZ83" i="8"/>
  <c r="BJ83" i="8"/>
  <c r="AT83" i="8"/>
  <c r="AD83" i="8"/>
  <c r="N83" i="8"/>
  <c r="BY83" i="8"/>
  <c r="BI83" i="8"/>
  <c r="AS83" i="8"/>
  <c r="AC83" i="8"/>
  <c r="M83" i="8"/>
  <c r="BX83" i="8"/>
  <c r="BH83" i="8"/>
  <c r="AR83" i="8"/>
  <c r="AB83" i="8"/>
  <c r="L83" i="8"/>
  <c r="BW83" i="8"/>
  <c r="BG83" i="8"/>
  <c r="AQ83" i="8"/>
  <c r="AA83" i="8"/>
  <c r="K83" i="8"/>
  <c r="BU83" i="8"/>
  <c r="BE83" i="8"/>
  <c r="AO83" i="8"/>
  <c r="Y83" i="8"/>
  <c r="I83" i="8"/>
  <c r="BT83" i="8"/>
  <c r="BD83" i="8"/>
  <c r="AN83" i="8"/>
  <c r="X83" i="8"/>
  <c r="H83" i="8"/>
  <c r="BS83" i="8"/>
  <c r="BC83" i="8"/>
  <c r="AM83" i="8"/>
  <c r="W83" i="8"/>
  <c r="G83" i="8"/>
  <c r="BV83" i="8"/>
  <c r="J83" i="8"/>
  <c r="BR83" i="8"/>
  <c r="F83" i="8"/>
  <c r="BN83" i="8"/>
  <c r="B83" i="8"/>
  <c r="BF83" i="8"/>
  <c r="BB83" i="8"/>
  <c r="BA83" i="8"/>
  <c r="AX83" i="8"/>
  <c r="AP83" i="8"/>
  <c r="AL83" i="8"/>
  <c r="AH83" i="8"/>
  <c r="Z83" i="8"/>
  <c r="V83" i="8"/>
  <c r="U83" i="8"/>
  <c r="BQ83" i="8"/>
  <c r="AK83" i="8"/>
  <c r="E83" i="8"/>
  <c r="CD83" i="8"/>
  <c r="R83" i="8"/>
  <c r="CC82" i="8"/>
  <c r="A84" i="8"/>
  <c r="CC84" i="8" l="1"/>
  <c r="BM84" i="8"/>
  <c r="AW84" i="8"/>
  <c r="AG84" i="8"/>
  <c r="Q84" i="8"/>
  <c r="CB84" i="8"/>
  <c r="BL84" i="8"/>
  <c r="AV84" i="8"/>
  <c r="AF84" i="8"/>
  <c r="P84" i="8"/>
  <c r="BZ84" i="8"/>
  <c r="BJ84" i="8"/>
  <c r="AT84" i="8"/>
  <c r="AD84" i="8"/>
  <c r="N84" i="8"/>
  <c r="BY84" i="8"/>
  <c r="BI84" i="8"/>
  <c r="AS84" i="8"/>
  <c r="AC84" i="8"/>
  <c r="M84" i="8"/>
  <c r="BX84" i="8"/>
  <c r="BH84" i="8"/>
  <c r="AR84" i="8"/>
  <c r="AB84" i="8"/>
  <c r="L84" i="8"/>
  <c r="BW84" i="8"/>
  <c r="BG84" i="8"/>
  <c r="AQ84" i="8"/>
  <c r="AA84" i="8"/>
  <c r="K84" i="8"/>
  <c r="BV84" i="8"/>
  <c r="BF84" i="8"/>
  <c r="AP84" i="8"/>
  <c r="Z84" i="8"/>
  <c r="J84" i="8"/>
  <c r="BU84" i="8"/>
  <c r="BE84" i="8"/>
  <c r="AO84" i="8"/>
  <c r="Y84" i="8"/>
  <c r="I84" i="8"/>
  <c r="BT84" i="8"/>
  <c r="BD84" i="8"/>
  <c r="AN84" i="8"/>
  <c r="X84" i="8"/>
  <c r="H84" i="8"/>
  <c r="BR84" i="8"/>
  <c r="BB84" i="8"/>
  <c r="AL84" i="8"/>
  <c r="V84" i="8"/>
  <c r="F84" i="8"/>
  <c r="BQ84" i="8"/>
  <c r="BA84" i="8"/>
  <c r="AK84" i="8"/>
  <c r="U84" i="8"/>
  <c r="E84" i="8"/>
  <c r="BP84" i="8"/>
  <c r="AZ84" i="8"/>
  <c r="AJ84" i="8"/>
  <c r="T84" i="8"/>
  <c r="D84" i="8"/>
  <c r="AM84" i="8"/>
  <c r="AI84" i="8"/>
  <c r="AE84" i="8"/>
  <c r="W84" i="8"/>
  <c r="S84" i="8"/>
  <c r="CD84" i="8"/>
  <c r="R84" i="8"/>
  <c r="CA84" i="8"/>
  <c r="O84" i="8"/>
  <c r="BS84" i="8"/>
  <c r="G84" i="8"/>
  <c r="BO84" i="8"/>
  <c r="C84" i="8"/>
  <c r="BK84" i="8"/>
  <c r="BC84" i="8"/>
  <c r="AY84" i="8"/>
  <c r="AX84" i="8"/>
  <c r="BN84" i="8"/>
  <c r="AU84" i="8"/>
  <c r="AH84" i="8"/>
  <c r="B84" i="8"/>
  <c r="CE2" i="8"/>
  <c r="CD3" i="8"/>
  <c r="CD4" i="8"/>
  <c r="CD5" i="8"/>
  <c r="CD6" i="8"/>
  <c r="CD7" i="8"/>
  <c r="CD8" i="8"/>
  <c r="CD9" i="8"/>
  <c r="CD10" i="8"/>
  <c r="CD11" i="8"/>
  <c r="CD12" i="8"/>
  <c r="CD13" i="8"/>
  <c r="CD14" i="8"/>
  <c r="CD15" i="8"/>
  <c r="CD16" i="8"/>
  <c r="CD17" i="8"/>
  <c r="CD18" i="8"/>
  <c r="CD19" i="8"/>
  <c r="CD20" i="8"/>
  <c r="CD21" i="8"/>
  <c r="CD22" i="8"/>
  <c r="CD23" i="8"/>
  <c r="CD24" i="8"/>
  <c r="CD25" i="8"/>
  <c r="CD26" i="8"/>
  <c r="CD27" i="8"/>
  <c r="CD28" i="8"/>
  <c r="CD29" i="8"/>
  <c r="CD30" i="8"/>
  <c r="CD31" i="8"/>
  <c r="CD32" i="8"/>
  <c r="CD33" i="8"/>
  <c r="CD34" i="8"/>
  <c r="CD35" i="8"/>
  <c r="CD36" i="8"/>
  <c r="CD37" i="8"/>
  <c r="CD38" i="8"/>
  <c r="CD39" i="8"/>
  <c r="CD40" i="8"/>
  <c r="CD41" i="8"/>
  <c r="CD42" i="8"/>
  <c r="CD43" i="8"/>
  <c r="CD44" i="8"/>
  <c r="CD45" i="8"/>
  <c r="CD46" i="8"/>
  <c r="CD47" i="8"/>
  <c r="CD48" i="8"/>
  <c r="CD49" i="8"/>
  <c r="CD50" i="8"/>
  <c r="CD51" i="8"/>
  <c r="CD52" i="8"/>
  <c r="CD53" i="8"/>
  <c r="CD54" i="8"/>
  <c r="CD55" i="8"/>
  <c r="CD56" i="8"/>
  <c r="CD57" i="8"/>
  <c r="CD58" i="8"/>
  <c r="CD59" i="8"/>
  <c r="CD60" i="8"/>
  <c r="CD61" i="8"/>
  <c r="CD62" i="8"/>
  <c r="CD63" i="8"/>
  <c r="CD64" i="8"/>
  <c r="CD65" i="8"/>
  <c r="CD66" i="8"/>
  <c r="CD67" i="8"/>
  <c r="CD68" i="8"/>
  <c r="CD69" i="8"/>
  <c r="CD70" i="8"/>
  <c r="CD71" i="8"/>
  <c r="CD72" i="8"/>
  <c r="CD73" i="8"/>
  <c r="CD74" i="8"/>
  <c r="CD75" i="8"/>
  <c r="CD76" i="8"/>
  <c r="CD77" i="8"/>
  <c r="CD78" i="8"/>
  <c r="CD79" i="8"/>
  <c r="CD80" i="8"/>
  <c r="CD81" i="8"/>
  <c r="CD82" i="8"/>
  <c r="A85" i="8"/>
  <c r="CD85" i="8" l="1"/>
  <c r="BN85" i="8"/>
  <c r="AX85" i="8"/>
  <c r="AH85" i="8"/>
  <c r="CA85" i="8"/>
  <c r="BK85" i="8"/>
  <c r="AU85" i="8"/>
  <c r="BZ85" i="8"/>
  <c r="BJ85" i="8"/>
  <c r="AT85" i="8"/>
  <c r="BY85" i="8"/>
  <c r="BI85" i="8"/>
  <c r="AS85" i="8"/>
  <c r="BV85" i="8"/>
  <c r="BF85" i="8"/>
  <c r="AP85" i="8"/>
  <c r="BU85" i="8"/>
  <c r="AZ85" i="8"/>
  <c r="AD85" i="8"/>
  <c r="N85" i="8"/>
  <c r="BT85" i="8"/>
  <c r="AY85" i="8"/>
  <c r="AC85" i="8"/>
  <c r="M85" i="8"/>
  <c r="BR85" i="8"/>
  <c r="AV85" i="8"/>
  <c r="AA85" i="8"/>
  <c r="K85" i="8"/>
  <c r="BQ85" i="8"/>
  <c r="AR85" i="8"/>
  <c r="Z85" i="8"/>
  <c r="J85" i="8"/>
  <c r="BP85" i="8"/>
  <c r="AQ85" i="8"/>
  <c r="Y85" i="8"/>
  <c r="I85" i="8"/>
  <c r="BO85" i="8"/>
  <c r="AO85" i="8"/>
  <c r="X85" i="8"/>
  <c r="H85" i="8"/>
  <c r="BM85" i="8"/>
  <c r="AN85" i="8"/>
  <c r="W85" i="8"/>
  <c r="G85" i="8"/>
  <c r="BL85" i="8"/>
  <c r="AM85" i="8"/>
  <c r="V85" i="8"/>
  <c r="F85" i="8"/>
  <c r="BH85" i="8"/>
  <c r="AL85" i="8"/>
  <c r="U85" i="8"/>
  <c r="E85" i="8"/>
  <c r="CE85" i="8"/>
  <c r="BE85" i="8"/>
  <c r="AJ85" i="8"/>
  <c r="S85" i="8"/>
  <c r="C85" i="8"/>
  <c r="CC85" i="8"/>
  <c r="BD85" i="8"/>
  <c r="AI85" i="8"/>
  <c r="R85" i="8"/>
  <c r="B85" i="8"/>
  <c r="CB85" i="8"/>
  <c r="BC85" i="8"/>
  <c r="AG85" i="8"/>
  <c r="Q85" i="8"/>
  <c r="D85" i="8"/>
  <c r="BX85" i="8"/>
  <c r="BS85" i="8"/>
  <c r="BG85" i="8"/>
  <c r="BB85" i="8"/>
  <c r="BA85" i="8"/>
  <c r="AW85" i="8"/>
  <c r="AK85" i="8"/>
  <c r="AF85" i="8"/>
  <c r="AB85" i="8"/>
  <c r="T85" i="8"/>
  <c r="P85" i="8"/>
  <c r="O85" i="8"/>
  <c r="BW85" i="8"/>
  <c r="L85" i="8"/>
  <c r="AE85" i="8"/>
  <c r="CF2" i="8"/>
  <c r="CE4" i="8"/>
  <c r="CE3" i="8"/>
  <c r="CE5" i="8"/>
  <c r="CE6" i="8"/>
  <c r="CE7" i="8"/>
  <c r="CE8" i="8"/>
  <c r="CE9" i="8"/>
  <c r="CE10" i="8"/>
  <c r="CE11" i="8"/>
  <c r="CE12" i="8"/>
  <c r="CE13" i="8"/>
  <c r="CE14" i="8"/>
  <c r="CE15" i="8"/>
  <c r="CE16" i="8"/>
  <c r="CE17" i="8"/>
  <c r="CE18" i="8"/>
  <c r="CE19" i="8"/>
  <c r="CE20" i="8"/>
  <c r="CE21" i="8"/>
  <c r="CE22" i="8"/>
  <c r="CE23" i="8"/>
  <c r="CE24" i="8"/>
  <c r="CE25" i="8"/>
  <c r="CE26" i="8"/>
  <c r="CE27" i="8"/>
  <c r="CE28" i="8"/>
  <c r="CE29" i="8"/>
  <c r="CE30" i="8"/>
  <c r="CE31" i="8"/>
  <c r="CE32" i="8"/>
  <c r="CE33" i="8"/>
  <c r="CE34" i="8"/>
  <c r="CE35" i="8"/>
  <c r="CE36" i="8"/>
  <c r="CE37" i="8"/>
  <c r="CE38" i="8"/>
  <c r="CE39" i="8"/>
  <c r="CE40" i="8"/>
  <c r="CE41" i="8"/>
  <c r="CE42" i="8"/>
  <c r="CE43" i="8"/>
  <c r="CE44" i="8"/>
  <c r="CE45" i="8"/>
  <c r="CE46" i="8"/>
  <c r="CE47" i="8"/>
  <c r="CE48" i="8"/>
  <c r="CE49" i="8"/>
  <c r="CE50" i="8"/>
  <c r="CE51" i="8"/>
  <c r="CE52" i="8"/>
  <c r="CE53" i="8"/>
  <c r="CE54" i="8"/>
  <c r="CE55" i="8"/>
  <c r="CE56" i="8"/>
  <c r="CE57" i="8"/>
  <c r="CE58" i="8"/>
  <c r="CE59" i="8"/>
  <c r="CE60" i="8"/>
  <c r="CE61" i="8"/>
  <c r="CE62" i="8"/>
  <c r="CE63" i="8"/>
  <c r="CE64" i="8"/>
  <c r="CE65" i="8"/>
  <c r="CE66" i="8"/>
  <c r="CE67" i="8"/>
  <c r="CE68" i="8"/>
  <c r="CE69" i="8"/>
  <c r="CE70" i="8"/>
  <c r="CE71" i="8"/>
  <c r="CE72" i="8"/>
  <c r="CE73" i="8"/>
  <c r="CE74" i="8"/>
  <c r="CE75" i="8"/>
  <c r="CE76" i="8"/>
  <c r="CE77" i="8"/>
  <c r="CE78" i="8"/>
  <c r="CE79" i="8"/>
  <c r="CE80" i="8"/>
  <c r="CE81" i="8"/>
  <c r="CE82" i="8"/>
  <c r="CE83" i="8"/>
  <c r="CE84" i="8"/>
  <c r="A86" i="8"/>
  <c r="CG2" i="8" l="1"/>
  <c r="CF4" i="8"/>
  <c r="CF3" i="8"/>
  <c r="CF5" i="8"/>
  <c r="CF6" i="8"/>
  <c r="CF7" i="8"/>
  <c r="CF8" i="8"/>
  <c r="CF9" i="8"/>
  <c r="CF10" i="8"/>
  <c r="CF11" i="8"/>
  <c r="CF12" i="8"/>
  <c r="CF13" i="8"/>
  <c r="CF14" i="8"/>
  <c r="CF15" i="8"/>
  <c r="CF16" i="8"/>
  <c r="CF17" i="8"/>
  <c r="CF18" i="8"/>
  <c r="CF19" i="8"/>
  <c r="CF20" i="8"/>
  <c r="CF21" i="8"/>
  <c r="CF22" i="8"/>
  <c r="CF23" i="8"/>
  <c r="CF24" i="8"/>
  <c r="CF25" i="8"/>
  <c r="CF26" i="8"/>
  <c r="CF27" i="8"/>
  <c r="CF28" i="8"/>
  <c r="CF29" i="8"/>
  <c r="CF30" i="8"/>
  <c r="CF31" i="8"/>
  <c r="CF32" i="8"/>
  <c r="CF33" i="8"/>
  <c r="CF34" i="8"/>
  <c r="CF35" i="8"/>
  <c r="CF36" i="8"/>
  <c r="CF37" i="8"/>
  <c r="CF38" i="8"/>
  <c r="CF39" i="8"/>
  <c r="CF40" i="8"/>
  <c r="CF41" i="8"/>
  <c r="CF42" i="8"/>
  <c r="CF43" i="8"/>
  <c r="CF44" i="8"/>
  <c r="CF45" i="8"/>
  <c r="CF46" i="8"/>
  <c r="CF47" i="8"/>
  <c r="CF48" i="8"/>
  <c r="CF49" i="8"/>
  <c r="CF50" i="8"/>
  <c r="CF51" i="8"/>
  <c r="CF52" i="8"/>
  <c r="CF53" i="8"/>
  <c r="CF54" i="8"/>
  <c r="CF55" i="8"/>
  <c r="CF56" i="8"/>
  <c r="CF57" i="8"/>
  <c r="CF58" i="8"/>
  <c r="CF59" i="8"/>
  <c r="CF60" i="8"/>
  <c r="CF61" i="8"/>
  <c r="CF62" i="8"/>
  <c r="CF63" i="8"/>
  <c r="CF64" i="8"/>
  <c r="CF65" i="8"/>
  <c r="CF66" i="8"/>
  <c r="CF67" i="8"/>
  <c r="CF68" i="8"/>
  <c r="CF69" i="8"/>
  <c r="CF70" i="8"/>
  <c r="CF71" i="8"/>
  <c r="CF72" i="8"/>
  <c r="CF73" i="8"/>
  <c r="CF74" i="8"/>
  <c r="CF75" i="8"/>
  <c r="CF76" i="8"/>
  <c r="CF77" i="8"/>
  <c r="CF78" i="8"/>
  <c r="CF79" i="8"/>
  <c r="CF80" i="8"/>
  <c r="CF81" i="8"/>
  <c r="CF82" i="8"/>
  <c r="CF83" i="8"/>
  <c r="CF84" i="8"/>
  <c r="CA86" i="8"/>
  <c r="BK86" i="8"/>
  <c r="AU86" i="8"/>
  <c r="AE86" i="8"/>
  <c r="O86" i="8"/>
  <c r="BX86" i="8"/>
  <c r="BH86" i="8"/>
  <c r="AR86" i="8"/>
  <c r="AB86" i="8"/>
  <c r="L86" i="8"/>
  <c r="BW86" i="8"/>
  <c r="BG86" i="8"/>
  <c r="AQ86" i="8"/>
  <c r="AA86" i="8"/>
  <c r="K86" i="8"/>
  <c r="BV86" i="8"/>
  <c r="BF86" i="8"/>
  <c r="AP86" i="8"/>
  <c r="Z86" i="8"/>
  <c r="J86" i="8"/>
  <c r="BU86" i="8"/>
  <c r="BE86" i="8"/>
  <c r="AO86" i="8"/>
  <c r="Y86" i="8"/>
  <c r="I86" i="8"/>
  <c r="BS86" i="8"/>
  <c r="BC86" i="8"/>
  <c r="AM86" i="8"/>
  <c r="W86" i="8"/>
  <c r="G86" i="8"/>
  <c r="BZ86" i="8"/>
  <c r="AY86" i="8"/>
  <c r="X86" i="8"/>
  <c r="BY86" i="8"/>
  <c r="AX86" i="8"/>
  <c r="V86" i="8"/>
  <c r="BR86" i="8"/>
  <c r="AV86" i="8"/>
  <c r="T86" i="8"/>
  <c r="BQ86" i="8"/>
  <c r="AT86" i="8"/>
  <c r="S86" i="8"/>
  <c r="BP86" i="8"/>
  <c r="AS86" i="8"/>
  <c r="R86" i="8"/>
  <c r="BO86" i="8"/>
  <c r="AN86" i="8"/>
  <c r="Q86" i="8"/>
  <c r="BN86" i="8"/>
  <c r="AL86" i="8"/>
  <c r="P86" i="8"/>
  <c r="BM86" i="8"/>
  <c r="AK86" i="8"/>
  <c r="N86" i="8"/>
  <c r="BL86" i="8"/>
  <c r="AJ86" i="8"/>
  <c r="M86" i="8"/>
  <c r="CF86" i="8"/>
  <c r="BI86" i="8"/>
  <c r="AH86" i="8"/>
  <c r="F86" i="8"/>
  <c r="CE86" i="8"/>
  <c r="BD86" i="8"/>
  <c r="AG86" i="8"/>
  <c r="E86" i="8"/>
  <c r="CD86" i="8"/>
  <c r="BB86" i="8"/>
  <c r="AF86" i="8"/>
  <c r="D86" i="8"/>
  <c r="CG86" i="8"/>
  <c r="CC86" i="8"/>
  <c r="BT86" i="8"/>
  <c r="BJ86" i="8"/>
  <c r="BA86" i="8"/>
  <c r="AZ86" i="8"/>
  <c r="AW86" i="8"/>
  <c r="AI86" i="8"/>
  <c r="AD86" i="8"/>
  <c r="U86" i="8"/>
  <c r="H86" i="8"/>
  <c r="C86" i="8"/>
  <c r="B86" i="8"/>
  <c r="CB86" i="8"/>
  <c r="AC86" i="8"/>
  <c r="CF85" i="8"/>
  <c r="A87" i="8"/>
  <c r="BX87" i="8" l="1"/>
  <c r="BH87" i="8"/>
  <c r="AR87" i="8"/>
  <c r="AB87" i="8"/>
  <c r="L87" i="8"/>
  <c r="BU87" i="8"/>
  <c r="BE87" i="8"/>
  <c r="AO87" i="8"/>
  <c r="Y87" i="8"/>
  <c r="I87" i="8"/>
  <c r="BT87" i="8"/>
  <c r="BD87" i="8"/>
  <c r="AN87" i="8"/>
  <c r="X87" i="8"/>
  <c r="H87" i="8"/>
  <c r="BS87" i="8"/>
  <c r="BC87" i="8"/>
  <c r="AM87" i="8"/>
  <c r="W87" i="8"/>
  <c r="G87" i="8"/>
  <c r="BR87" i="8"/>
  <c r="BB87" i="8"/>
  <c r="AL87" i="8"/>
  <c r="V87" i="8"/>
  <c r="F87" i="8"/>
  <c r="CG87" i="8"/>
  <c r="BQ87" i="8"/>
  <c r="BA87" i="8"/>
  <c r="AK87" i="8"/>
  <c r="CF87" i="8"/>
  <c r="BP87" i="8"/>
  <c r="AZ87" i="8"/>
  <c r="AJ87" i="8"/>
  <c r="T87" i="8"/>
  <c r="D87" i="8"/>
  <c r="CC87" i="8"/>
  <c r="BM87" i="8"/>
  <c r="AW87" i="8"/>
  <c r="AG87" i="8"/>
  <c r="Q87" i="8"/>
  <c r="BL87" i="8"/>
  <c r="AF87" i="8"/>
  <c r="C87" i="8"/>
  <c r="BK87" i="8"/>
  <c r="AE87" i="8"/>
  <c r="B87" i="8"/>
  <c r="BI87" i="8"/>
  <c r="AC87" i="8"/>
  <c r="BG87" i="8"/>
  <c r="AA87" i="8"/>
  <c r="BF87" i="8"/>
  <c r="Z87" i="8"/>
  <c r="CE87" i="8"/>
  <c r="AY87" i="8"/>
  <c r="U87" i="8"/>
  <c r="CD87" i="8"/>
  <c r="AX87" i="8"/>
  <c r="S87" i="8"/>
  <c r="CB87" i="8"/>
  <c r="AV87" i="8"/>
  <c r="R87" i="8"/>
  <c r="CA87" i="8"/>
  <c r="AU87" i="8"/>
  <c r="P87" i="8"/>
  <c r="BY87" i="8"/>
  <c r="AS87" i="8"/>
  <c r="N87" i="8"/>
  <c r="BW87" i="8"/>
  <c r="AQ87" i="8"/>
  <c r="M87" i="8"/>
  <c r="BV87" i="8"/>
  <c r="AP87" i="8"/>
  <c r="K87" i="8"/>
  <c r="BZ87" i="8"/>
  <c r="BO87" i="8"/>
  <c r="BN87" i="8"/>
  <c r="BJ87" i="8"/>
  <c r="AT87" i="8"/>
  <c r="AI87" i="8"/>
  <c r="AD87" i="8"/>
  <c r="O87" i="8"/>
  <c r="J87" i="8"/>
  <c r="E87" i="8"/>
  <c r="AH87" i="8"/>
  <c r="CH2" i="8"/>
  <c r="CH87" i="8" s="1"/>
  <c r="CG3" i="8"/>
  <c r="CG4" i="8"/>
  <c r="CG5" i="8"/>
  <c r="CG6" i="8"/>
  <c r="CG7" i="8"/>
  <c r="CG8" i="8"/>
  <c r="CG9" i="8"/>
  <c r="CG10" i="8"/>
  <c r="CG11" i="8"/>
  <c r="CG12" i="8"/>
  <c r="CG13" i="8"/>
  <c r="CG14" i="8"/>
  <c r="CG15" i="8"/>
  <c r="CG16" i="8"/>
  <c r="CG17" i="8"/>
  <c r="CG18" i="8"/>
  <c r="CG19" i="8"/>
  <c r="CG20" i="8"/>
  <c r="CG21" i="8"/>
  <c r="CG22" i="8"/>
  <c r="CG23" i="8"/>
  <c r="CG24" i="8"/>
  <c r="CG25" i="8"/>
  <c r="CG26" i="8"/>
  <c r="CG27" i="8"/>
  <c r="CG28" i="8"/>
  <c r="CG29" i="8"/>
  <c r="CG30" i="8"/>
  <c r="CG31" i="8"/>
  <c r="CG32" i="8"/>
  <c r="CG33" i="8"/>
  <c r="CG34" i="8"/>
  <c r="CG35" i="8"/>
  <c r="CG36" i="8"/>
  <c r="CG37" i="8"/>
  <c r="CG38" i="8"/>
  <c r="CG39" i="8"/>
  <c r="CG40" i="8"/>
  <c r="CG41" i="8"/>
  <c r="CG42" i="8"/>
  <c r="CG43" i="8"/>
  <c r="CG44" i="8"/>
  <c r="CG45" i="8"/>
  <c r="CG46" i="8"/>
  <c r="CG47" i="8"/>
  <c r="CG48" i="8"/>
  <c r="CG49" i="8"/>
  <c r="CG50" i="8"/>
  <c r="CG51" i="8"/>
  <c r="CG52" i="8"/>
  <c r="CG53" i="8"/>
  <c r="CG54" i="8"/>
  <c r="CG55" i="8"/>
  <c r="CG56" i="8"/>
  <c r="CG57" i="8"/>
  <c r="CG58" i="8"/>
  <c r="CG59" i="8"/>
  <c r="CG60" i="8"/>
  <c r="CG61" i="8"/>
  <c r="CG62" i="8"/>
  <c r="CG63" i="8"/>
  <c r="CG64" i="8"/>
  <c r="CG65" i="8"/>
  <c r="CG66" i="8"/>
  <c r="CG67" i="8"/>
  <c r="CG68" i="8"/>
  <c r="CG69" i="8"/>
  <c r="CG70" i="8"/>
  <c r="CG71" i="8"/>
  <c r="CG72" i="8"/>
  <c r="CG73" i="8"/>
  <c r="CG74" i="8"/>
  <c r="CG75" i="8"/>
  <c r="CG76" i="8"/>
  <c r="CG77" i="8"/>
  <c r="CG78" i="8"/>
  <c r="CG79" i="8"/>
  <c r="CG80" i="8"/>
  <c r="CG81" i="8"/>
  <c r="CG82" i="8"/>
  <c r="CG83" i="8"/>
  <c r="CG84" i="8"/>
  <c r="CG85" i="8"/>
  <c r="A88" i="8"/>
  <c r="BW88" i="8" l="1"/>
  <c r="BG88" i="8"/>
  <c r="AQ88" i="8"/>
  <c r="CH88" i="8"/>
  <c r="BR88" i="8"/>
  <c r="BB88" i="8"/>
  <c r="AL88" i="8"/>
  <c r="CA88" i="8"/>
  <c r="BI88" i="8"/>
  <c r="AP88" i="8"/>
  <c r="Y88" i="8"/>
  <c r="I88" i="8"/>
  <c r="BX88" i="8"/>
  <c r="BE88" i="8"/>
  <c r="AM88" i="8"/>
  <c r="V88" i="8"/>
  <c r="F88" i="8"/>
  <c r="BV88" i="8"/>
  <c r="BD88" i="8"/>
  <c r="AK88" i="8"/>
  <c r="U88" i="8"/>
  <c r="E88" i="8"/>
  <c r="BU88" i="8"/>
  <c r="BC88" i="8"/>
  <c r="AJ88" i="8"/>
  <c r="T88" i="8"/>
  <c r="D88" i="8"/>
  <c r="BT88" i="8"/>
  <c r="BA88" i="8"/>
  <c r="AI88" i="8"/>
  <c r="S88" i="8"/>
  <c r="C88" i="8"/>
  <c r="BS88" i="8"/>
  <c r="AZ88" i="8"/>
  <c r="AH88" i="8"/>
  <c r="R88" i="8"/>
  <c r="B88" i="8"/>
  <c r="BQ88" i="8"/>
  <c r="AY88" i="8"/>
  <c r="AG88" i="8"/>
  <c r="Q88" i="8"/>
  <c r="CF88" i="8"/>
  <c r="BN88" i="8"/>
  <c r="AV88" i="8"/>
  <c r="AD88" i="8"/>
  <c r="N88" i="8"/>
  <c r="CE88" i="8"/>
  <c r="BM88" i="8"/>
  <c r="AU88" i="8"/>
  <c r="AC88" i="8"/>
  <c r="M88" i="8"/>
  <c r="BZ88" i="8"/>
  <c r="AF88" i="8"/>
  <c r="BY88" i="8"/>
  <c r="AE88" i="8"/>
  <c r="BO88" i="8"/>
  <c r="AA88" i="8"/>
  <c r="BL88" i="8"/>
  <c r="Z88" i="8"/>
  <c r="BK88" i="8"/>
  <c r="X88" i="8"/>
  <c r="BJ88" i="8"/>
  <c r="W88" i="8"/>
  <c r="BH88" i="8"/>
  <c r="P88" i="8"/>
  <c r="BF88" i="8"/>
  <c r="O88" i="8"/>
  <c r="AX88" i="8"/>
  <c r="L88" i="8"/>
  <c r="AT88" i="8"/>
  <c r="J88" i="8"/>
  <c r="CG88" i="8"/>
  <c r="AS88" i="8"/>
  <c r="H88" i="8"/>
  <c r="CD88" i="8"/>
  <c r="AR88" i="8"/>
  <c r="G88" i="8"/>
  <c r="K88" i="8"/>
  <c r="CC88" i="8"/>
  <c r="BP88" i="8"/>
  <c r="AW88" i="8"/>
  <c r="AO88" i="8"/>
  <c r="AN88" i="8"/>
  <c r="AB88" i="8"/>
  <c r="CB88" i="8"/>
  <c r="CI2" i="8"/>
  <c r="CH4" i="8"/>
  <c r="CH3" i="8"/>
  <c r="CH5" i="8"/>
  <c r="CH6" i="8"/>
  <c r="CH7" i="8"/>
  <c r="CH8" i="8"/>
  <c r="CH9" i="8"/>
  <c r="CH10" i="8"/>
  <c r="CH11" i="8"/>
  <c r="CH12" i="8"/>
  <c r="CH13" i="8"/>
  <c r="CH14" i="8"/>
  <c r="CH15" i="8"/>
  <c r="CH16" i="8"/>
  <c r="CH17" i="8"/>
  <c r="CH18" i="8"/>
  <c r="CH19" i="8"/>
  <c r="CH20" i="8"/>
  <c r="CH21" i="8"/>
  <c r="CH22" i="8"/>
  <c r="CH23" i="8"/>
  <c r="CH24" i="8"/>
  <c r="CH25" i="8"/>
  <c r="CH26" i="8"/>
  <c r="CH27" i="8"/>
  <c r="CH28" i="8"/>
  <c r="CH29" i="8"/>
  <c r="CH30" i="8"/>
  <c r="CH31" i="8"/>
  <c r="CH32" i="8"/>
  <c r="CH33" i="8"/>
  <c r="CH34" i="8"/>
  <c r="CH35" i="8"/>
  <c r="CH36" i="8"/>
  <c r="CH37" i="8"/>
  <c r="CH38" i="8"/>
  <c r="CH39" i="8"/>
  <c r="CH40" i="8"/>
  <c r="CH41" i="8"/>
  <c r="CH42" i="8"/>
  <c r="CH43" i="8"/>
  <c r="CH44" i="8"/>
  <c r="CH45" i="8"/>
  <c r="CH46" i="8"/>
  <c r="CH47" i="8"/>
  <c r="CH48" i="8"/>
  <c r="CH49" i="8"/>
  <c r="CH50" i="8"/>
  <c r="CH51" i="8"/>
  <c r="CH52" i="8"/>
  <c r="CH53" i="8"/>
  <c r="CH54" i="8"/>
  <c r="CH55" i="8"/>
  <c r="CH56" i="8"/>
  <c r="CH57" i="8"/>
  <c r="CH58" i="8"/>
  <c r="CH59" i="8"/>
  <c r="CH60" i="8"/>
  <c r="CH61" i="8"/>
  <c r="CH62" i="8"/>
  <c r="CH63" i="8"/>
  <c r="CH64" i="8"/>
  <c r="CH65" i="8"/>
  <c r="CH66" i="8"/>
  <c r="CH67" i="8"/>
  <c r="CH68" i="8"/>
  <c r="CH69" i="8"/>
  <c r="CH70" i="8"/>
  <c r="CH71" i="8"/>
  <c r="CH72" i="8"/>
  <c r="CH73" i="8"/>
  <c r="CH74" i="8"/>
  <c r="CH75" i="8"/>
  <c r="CH76" i="8"/>
  <c r="CH77" i="8"/>
  <c r="CH78" i="8"/>
  <c r="CH79" i="8"/>
  <c r="CH80" i="8"/>
  <c r="CH81" i="8"/>
  <c r="CH82" i="8"/>
  <c r="CH83" i="8"/>
  <c r="CH84" i="8"/>
  <c r="CH85" i="8"/>
  <c r="CH86" i="8"/>
  <c r="A89" i="8"/>
  <c r="CJ2" i="8" l="1"/>
  <c r="CJ89" i="8" s="1"/>
  <c r="CI3" i="8"/>
  <c r="CI4" i="8"/>
  <c r="CI5" i="8"/>
  <c r="CI6" i="8"/>
  <c r="CI7" i="8"/>
  <c r="CI8" i="8"/>
  <c r="CI9" i="8"/>
  <c r="CI10" i="8"/>
  <c r="CI11" i="8"/>
  <c r="CI12" i="8"/>
  <c r="CI13" i="8"/>
  <c r="CI14" i="8"/>
  <c r="CI15" i="8"/>
  <c r="CI16" i="8"/>
  <c r="CI17" i="8"/>
  <c r="CI18" i="8"/>
  <c r="CI19" i="8"/>
  <c r="CI20" i="8"/>
  <c r="CI21" i="8"/>
  <c r="CI22" i="8"/>
  <c r="CI23" i="8"/>
  <c r="CI24" i="8"/>
  <c r="CI25" i="8"/>
  <c r="CI26" i="8"/>
  <c r="CI27" i="8"/>
  <c r="CI28" i="8"/>
  <c r="CI29" i="8"/>
  <c r="CI30" i="8"/>
  <c r="CI31" i="8"/>
  <c r="CI32" i="8"/>
  <c r="CI33" i="8"/>
  <c r="CI34" i="8"/>
  <c r="CI35" i="8"/>
  <c r="CI36" i="8"/>
  <c r="CI37" i="8"/>
  <c r="CI38" i="8"/>
  <c r="CI39" i="8"/>
  <c r="CI40" i="8"/>
  <c r="CI41" i="8"/>
  <c r="CI42" i="8"/>
  <c r="CI43" i="8"/>
  <c r="CI44" i="8"/>
  <c r="CI45" i="8"/>
  <c r="CI46" i="8"/>
  <c r="CI47" i="8"/>
  <c r="CI48" i="8"/>
  <c r="CI49" i="8"/>
  <c r="CI50" i="8"/>
  <c r="CI51" i="8"/>
  <c r="CI52" i="8"/>
  <c r="CI53" i="8"/>
  <c r="CI54" i="8"/>
  <c r="CI55" i="8"/>
  <c r="CI56" i="8"/>
  <c r="CI57" i="8"/>
  <c r="CI58" i="8"/>
  <c r="CI59" i="8"/>
  <c r="CI60" i="8"/>
  <c r="CI61" i="8"/>
  <c r="CI62" i="8"/>
  <c r="CI63" i="8"/>
  <c r="CI64" i="8"/>
  <c r="CI65" i="8"/>
  <c r="CI66" i="8"/>
  <c r="CI67" i="8"/>
  <c r="CI68" i="8"/>
  <c r="CI69" i="8"/>
  <c r="CI70" i="8"/>
  <c r="CI71" i="8"/>
  <c r="CI72" i="8"/>
  <c r="CI73" i="8"/>
  <c r="CI74" i="8"/>
  <c r="CI75" i="8"/>
  <c r="CI76" i="8"/>
  <c r="CI77" i="8"/>
  <c r="CI78" i="8"/>
  <c r="CI79" i="8"/>
  <c r="CI80" i="8"/>
  <c r="CI81" i="8"/>
  <c r="CI82" i="8"/>
  <c r="CI83" i="8"/>
  <c r="CI84" i="8"/>
  <c r="CI85" i="8"/>
  <c r="CI86" i="8"/>
  <c r="CI87" i="8"/>
  <c r="CI88" i="8"/>
  <c r="BT89" i="8"/>
  <c r="BD89" i="8"/>
  <c r="AN89" i="8"/>
  <c r="X89" i="8"/>
  <c r="H89" i="8"/>
  <c r="CE89" i="8"/>
  <c r="BO89" i="8"/>
  <c r="AY89" i="8"/>
  <c r="AI89" i="8"/>
  <c r="S89" i="8"/>
  <c r="C89" i="8"/>
  <c r="BS89" i="8"/>
  <c r="BA89" i="8"/>
  <c r="AH89" i="8"/>
  <c r="P89" i="8"/>
  <c r="CH89" i="8"/>
  <c r="BP89" i="8"/>
  <c r="AW89" i="8"/>
  <c r="AE89" i="8"/>
  <c r="M89" i="8"/>
  <c r="CG89" i="8"/>
  <c r="BN89" i="8"/>
  <c r="AV89" i="8"/>
  <c r="AD89" i="8"/>
  <c r="L89" i="8"/>
  <c r="CF89" i="8"/>
  <c r="BM89" i="8"/>
  <c r="AU89" i="8"/>
  <c r="AC89" i="8"/>
  <c r="K89" i="8"/>
  <c r="CD89" i="8"/>
  <c r="BL89" i="8"/>
  <c r="AT89" i="8"/>
  <c r="AB89" i="8"/>
  <c r="J89" i="8"/>
  <c r="CC89" i="8"/>
  <c r="BK89" i="8"/>
  <c r="AS89" i="8"/>
  <c r="AA89" i="8"/>
  <c r="I89" i="8"/>
  <c r="CB89" i="8"/>
  <c r="BJ89" i="8"/>
  <c r="AR89" i="8"/>
  <c r="Z89" i="8"/>
  <c r="G89" i="8"/>
  <c r="BY89" i="8"/>
  <c r="BG89" i="8"/>
  <c r="AO89" i="8"/>
  <c r="V89" i="8"/>
  <c r="D89" i="8"/>
  <c r="BX89" i="8"/>
  <c r="BF89" i="8"/>
  <c r="AM89" i="8"/>
  <c r="U89" i="8"/>
  <c r="B89" i="8"/>
  <c r="BW89" i="8"/>
  <c r="BE89" i="8"/>
  <c r="AL89" i="8"/>
  <c r="T89" i="8"/>
  <c r="BU89" i="8"/>
  <c r="W89" i="8"/>
  <c r="BR89" i="8"/>
  <c r="R89" i="8"/>
  <c r="BI89" i="8"/>
  <c r="O89" i="8"/>
  <c r="BH89" i="8"/>
  <c r="N89" i="8"/>
  <c r="BC89" i="8"/>
  <c r="F89" i="8"/>
  <c r="BB89" i="8"/>
  <c r="E89" i="8"/>
  <c r="AZ89" i="8"/>
  <c r="AX89" i="8"/>
  <c r="AQ89" i="8"/>
  <c r="AK89" i="8"/>
  <c r="CI89" i="8"/>
  <c r="AJ89" i="8"/>
  <c r="CA89" i="8"/>
  <c r="AG89" i="8"/>
  <c r="BZ89" i="8"/>
  <c r="BQ89" i="8"/>
  <c r="AP89" i="8"/>
  <c r="AF89" i="8"/>
  <c r="Y89" i="8"/>
  <c r="Q89" i="8"/>
  <c r="BV89" i="8"/>
  <c r="A90" i="8"/>
  <c r="CG90" i="8" l="1"/>
  <c r="BQ90" i="8"/>
  <c r="BA90" i="8"/>
  <c r="AK90" i="8"/>
  <c r="U90" i="8"/>
  <c r="E90" i="8"/>
  <c r="CB90" i="8"/>
  <c r="BL90" i="8"/>
  <c r="AV90" i="8"/>
  <c r="AF90" i="8"/>
  <c r="P90" i="8"/>
  <c r="CD90" i="8"/>
  <c r="BK90" i="8"/>
  <c r="AS90" i="8"/>
  <c r="AA90" i="8"/>
  <c r="I90" i="8"/>
  <c r="BZ90" i="8"/>
  <c r="BH90" i="8"/>
  <c r="AP90" i="8"/>
  <c r="X90" i="8"/>
  <c r="F90" i="8"/>
  <c r="BY90" i="8"/>
  <c r="BG90" i="8"/>
  <c r="AO90" i="8"/>
  <c r="W90" i="8"/>
  <c r="D90" i="8"/>
  <c r="BX90" i="8"/>
  <c r="BF90" i="8"/>
  <c r="AN90" i="8"/>
  <c r="V90" i="8"/>
  <c r="C90" i="8"/>
  <c r="BW90" i="8"/>
  <c r="BE90" i="8"/>
  <c r="AM90" i="8"/>
  <c r="T90" i="8"/>
  <c r="B90" i="8"/>
  <c r="BV90" i="8"/>
  <c r="BD90" i="8"/>
  <c r="AL90" i="8"/>
  <c r="S90" i="8"/>
  <c r="BU90" i="8"/>
  <c r="BC90" i="8"/>
  <c r="AJ90" i="8"/>
  <c r="R90" i="8"/>
  <c r="CJ90" i="8"/>
  <c r="BR90" i="8"/>
  <c r="AY90" i="8"/>
  <c r="AG90" i="8"/>
  <c r="N90" i="8"/>
  <c r="CI90" i="8"/>
  <c r="BP90" i="8"/>
  <c r="AX90" i="8"/>
  <c r="AE90" i="8"/>
  <c r="M90" i="8"/>
  <c r="CH90" i="8"/>
  <c r="BO90" i="8"/>
  <c r="AW90" i="8"/>
  <c r="AD90" i="8"/>
  <c r="L90" i="8"/>
  <c r="CF90" i="8"/>
  <c r="BS90" i="8"/>
  <c r="Y90" i="8"/>
  <c r="BN90" i="8"/>
  <c r="Q90" i="8"/>
  <c r="BJ90" i="8"/>
  <c r="K90" i="8"/>
  <c r="BI90" i="8"/>
  <c r="J90" i="8"/>
  <c r="BB90" i="8"/>
  <c r="H90" i="8"/>
  <c r="AZ90" i="8"/>
  <c r="G90" i="8"/>
  <c r="AU90" i="8"/>
  <c r="AT90" i="8"/>
  <c r="AR90" i="8"/>
  <c r="AI90" i="8"/>
  <c r="CE90" i="8"/>
  <c r="AH90" i="8"/>
  <c r="CC90" i="8"/>
  <c r="AC90" i="8"/>
  <c r="CA90" i="8"/>
  <c r="BM90" i="8"/>
  <c r="AQ90" i="8"/>
  <c r="AB90" i="8"/>
  <c r="Z90" i="8"/>
  <c r="BT90" i="8"/>
  <c r="O90" i="8"/>
  <c r="CK2" i="8"/>
  <c r="CK90" i="8" s="1"/>
  <c r="CJ3" i="8"/>
  <c r="CJ4" i="8"/>
  <c r="CJ5" i="8"/>
  <c r="CJ6" i="8"/>
  <c r="CJ7" i="8"/>
  <c r="CJ8" i="8"/>
  <c r="CJ9" i="8"/>
  <c r="CJ10" i="8"/>
  <c r="CJ11" i="8"/>
  <c r="CJ12" i="8"/>
  <c r="CJ13" i="8"/>
  <c r="CJ14" i="8"/>
  <c r="CJ15" i="8"/>
  <c r="CJ16" i="8"/>
  <c r="CJ17" i="8"/>
  <c r="CJ18" i="8"/>
  <c r="CJ19" i="8"/>
  <c r="CJ20" i="8"/>
  <c r="CJ21" i="8"/>
  <c r="CJ22" i="8"/>
  <c r="CJ23" i="8"/>
  <c r="CJ24" i="8"/>
  <c r="CJ25" i="8"/>
  <c r="CJ26" i="8"/>
  <c r="CJ27" i="8"/>
  <c r="CJ28" i="8"/>
  <c r="CJ29" i="8"/>
  <c r="CJ30" i="8"/>
  <c r="CJ31" i="8"/>
  <c r="CJ32" i="8"/>
  <c r="CJ33" i="8"/>
  <c r="CJ34" i="8"/>
  <c r="CJ35" i="8"/>
  <c r="CJ36" i="8"/>
  <c r="CJ37" i="8"/>
  <c r="CJ38" i="8"/>
  <c r="CJ39" i="8"/>
  <c r="CJ40" i="8"/>
  <c r="CJ41" i="8"/>
  <c r="CJ42" i="8"/>
  <c r="CJ43" i="8"/>
  <c r="CJ44" i="8"/>
  <c r="CJ45" i="8"/>
  <c r="CJ46" i="8"/>
  <c r="CJ47" i="8"/>
  <c r="CJ48" i="8"/>
  <c r="CJ49" i="8"/>
  <c r="CJ50" i="8"/>
  <c r="CJ51" i="8"/>
  <c r="CJ52" i="8"/>
  <c r="CJ53" i="8"/>
  <c r="CJ54" i="8"/>
  <c r="CJ55" i="8"/>
  <c r="CJ56" i="8"/>
  <c r="CJ57" i="8"/>
  <c r="CJ58" i="8"/>
  <c r="CJ59" i="8"/>
  <c r="CJ60" i="8"/>
  <c r="CJ61" i="8"/>
  <c r="CJ62" i="8"/>
  <c r="CJ63" i="8"/>
  <c r="CJ64" i="8"/>
  <c r="CJ65" i="8"/>
  <c r="CJ66" i="8"/>
  <c r="CJ67" i="8"/>
  <c r="CJ68" i="8"/>
  <c r="CJ69" i="8"/>
  <c r="CJ70" i="8"/>
  <c r="CJ71" i="8"/>
  <c r="CJ72" i="8"/>
  <c r="CJ73" i="8"/>
  <c r="CJ74" i="8"/>
  <c r="CJ75" i="8"/>
  <c r="CJ76" i="8"/>
  <c r="CJ77" i="8"/>
  <c r="CJ78" i="8"/>
  <c r="CJ79" i="8"/>
  <c r="CJ80" i="8"/>
  <c r="CJ81" i="8"/>
  <c r="CJ82" i="8"/>
  <c r="CJ83" i="8"/>
  <c r="CJ84" i="8"/>
  <c r="CJ85" i="8"/>
  <c r="CJ86" i="8"/>
  <c r="CJ87" i="8"/>
  <c r="CJ88" i="8"/>
  <c r="A91" i="8"/>
  <c r="CD91" i="8" l="1"/>
  <c r="BN91" i="8"/>
  <c r="AX91" i="8"/>
  <c r="AH91" i="8"/>
  <c r="R91" i="8"/>
  <c r="B91" i="8"/>
  <c r="BY91" i="8"/>
  <c r="BI91" i="8"/>
  <c r="AS91" i="8"/>
  <c r="AC91" i="8"/>
  <c r="M91" i="8"/>
  <c r="BV91" i="8"/>
  <c r="BD91" i="8"/>
  <c r="AL91" i="8"/>
  <c r="T91" i="8"/>
  <c r="CK91" i="8"/>
  <c r="BS91" i="8"/>
  <c r="BA91" i="8"/>
  <c r="AI91" i="8"/>
  <c r="P91" i="8"/>
  <c r="CJ91" i="8"/>
  <c r="BR91" i="8"/>
  <c r="AZ91" i="8"/>
  <c r="AG91" i="8"/>
  <c r="O91" i="8"/>
  <c r="CI91" i="8"/>
  <c r="BQ91" i="8"/>
  <c r="AY91" i="8"/>
  <c r="AF91" i="8"/>
  <c r="N91" i="8"/>
  <c r="CH91" i="8"/>
  <c r="BP91" i="8"/>
  <c r="AW91" i="8"/>
  <c r="AE91" i="8"/>
  <c r="L91" i="8"/>
  <c r="CG91" i="8"/>
  <c r="BO91" i="8"/>
  <c r="AV91" i="8"/>
  <c r="AD91" i="8"/>
  <c r="K91" i="8"/>
  <c r="CF91" i="8"/>
  <c r="BM91" i="8"/>
  <c r="AU91" i="8"/>
  <c r="AB91" i="8"/>
  <c r="J91" i="8"/>
  <c r="CB91" i="8"/>
  <c r="BJ91" i="8"/>
  <c r="AQ91" i="8"/>
  <c r="Y91" i="8"/>
  <c r="G91" i="8"/>
  <c r="CA91" i="8"/>
  <c r="BH91" i="8"/>
  <c r="AP91" i="8"/>
  <c r="X91" i="8"/>
  <c r="F91" i="8"/>
  <c r="BZ91" i="8"/>
  <c r="BG91" i="8"/>
  <c r="AO91" i="8"/>
  <c r="W91" i="8"/>
  <c r="E91" i="8"/>
  <c r="BX91" i="8"/>
  <c r="BF91" i="8"/>
  <c r="AN91" i="8"/>
  <c r="V91" i="8"/>
  <c r="D91" i="8"/>
  <c r="AA91" i="8"/>
  <c r="CE91" i="8"/>
  <c r="Z91" i="8"/>
  <c r="CC91" i="8"/>
  <c r="BW91" i="8"/>
  <c r="S91" i="8"/>
  <c r="BU91" i="8"/>
  <c r="Q91" i="8"/>
  <c r="BT91" i="8"/>
  <c r="I91" i="8"/>
  <c r="BL91" i="8"/>
  <c r="H91" i="8"/>
  <c r="BK91" i="8"/>
  <c r="C91" i="8"/>
  <c r="BE91" i="8"/>
  <c r="BC91" i="8"/>
  <c r="AT91" i="8"/>
  <c r="AR91" i="8"/>
  <c r="AM91" i="8"/>
  <c r="BB91" i="8"/>
  <c r="AK91" i="8"/>
  <c r="AJ91" i="8"/>
  <c r="U91" i="8"/>
  <c r="CL2" i="8"/>
  <c r="CL91" i="8" s="1"/>
  <c r="CK3" i="8"/>
  <c r="CK4" i="8"/>
  <c r="CK5" i="8"/>
  <c r="CK6" i="8"/>
  <c r="CK7" i="8"/>
  <c r="CK8" i="8"/>
  <c r="CK9" i="8"/>
  <c r="CK10" i="8"/>
  <c r="CK11" i="8"/>
  <c r="CK12" i="8"/>
  <c r="CK13" i="8"/>
  <c r="CK14" i="8"/>
  <c r="CK15" i="8"/>
  <c r="CK16" i="8"/>
  <c r="CK17" i="8"/>
  <c r="CK18" i="8"/>
  <c r="CK19" i="8"/>
  <c r="CK20" i="8"/>
  <c r="CK21" i="8"/>
  <c r="CK22" i="8"/>
  <c r="CK23" i="8"/>
  <c r="CK24" i="8"/>
  <c r="CK25" i="8"/>
  <c r="CK26" i="8"/>
  <c r="CK27" i="8"/>
  <c r="CK28" i="8"/>
  <c r="CK29" i="8"/>
  <c r="CK30" i="8"/>
  <c r="CK31" i="8"/>
  <c r="CK32" i="8"/>
  <c r="CK33" i="8"/>
  <c r="CK34" i="8"/>
  <c r="CK35" i="8"/>
  <c r="CK36" i="8"/>
  <c r="CK37" i="8"/>
  <c r="CK38" i="8"/>
  <c r="CK39" i="8"/>
  <c r="CK40" i="8"/>
  <c r="CK41" i="8"/>
  <c r="CK42" i="8"/>
  <c r="CK43" i="8"/>
  <c r="CK44" i="8"/>
  <c r="CK45" i="8"/>
  <c r="CK46" i="8"/>
  <c r="CK47" i="8"/>
  <c r="CK48" i="8"/>
  <c r="CK49" i="8"/>
  <c r="CK50" i="8"/>
  <c r="CK51" i="8"/>
  <c r="CK52" i="8"/>
  <c r="CK53" i="8"/>
  <c r="CK54" i="8"/>
  <c r="CK55" i="8"/>
  <c r="CK56" i="8"/>
  <c r="CK57" i="8"/>
  <c r="CK58" i="8"/>
  <c r="CK59" i="8"/>
  <c r="CK60" i="8"/>
  <c r="CK61" i="8"/>
  <c r="CK62" i="8"/>
  <c r="CK63" i="8"/>
  <c r="CK64" i="8"/>
  <c r="CK65" i="8"/>
  <c r="CK66" i="8"/>
  <c r="CK67" i="8"/>
  <c r="CK68" i="8"/>
  <c r="CK69" i="8"/>
  <c r="CK70" i="8"/>
  <c r="CK71" i="8"/>
  <c r="CK72" i="8"/>
  <c r="CK73" i="8"/>
  <c r="CK74" i="8"/>
  <c r="CK75" i="8"/>
  <c r="CK76" i="8"/>
  <c r="CK77" i="8"/>
  <c r="CK78" i="8"/>
  <c r="CK79" i="8"/>
  <c r="CK80" i="8"/>
  <c r="CK81" i="8"/>
  <c r="CK82" i="8"/>
  <c r="CK83" i="8"/>
  <c r="CK84" i="8"/>
  <c r="CK85" i="8"/>
  <c r="CK86" i="8"/>
  <c r="CK87" i="8"/>
  <c r="CK88" i="8"/>
  <c r="CK89" i="8"/>
  <c r="A92" i="8"/>
  <c r="CM2" i="8" l="1"/>
  <c r="CM92" i="8" s="1"/>
  <c r="CL3" i="8"/>
  <c r="CL4" i="8"/>
  <c r="CL5" i="8"/>
  <c r="CL6" i="8"/>
  <c r="CL7" i="8"/>
  <c r="CL8" i="8"/>
  <c r="CL9" i="8"/>
  <c r="CL10" i="8"/>
  <c r="CL11" i="8"/>
  <c r="CL12" i="8"/>
  <c r="CL13" i="8"/>
  <c r="CL14" i="8"/>
  <c r="CL15" i="8"/>
  <c r="CL16" i="8"/>
  <c r="CL17" i="8"/>
  <c r="CL18" i="8"/>
  <c r="CL19" i="8"/>
  <c r="CL20" i="8"/>
  <c r="CL21" i="8"/>
  <c r="CL22" i="8"/>
  <c r="CL23" i="8"/>
  <c r="CL24" i="8"/>
  <c r="CL25" i="8"/>
  <c r="CL26" i="8"/>
  <c r="CL27" i="8"/>
  <c r="CL28" i="8"/>
  <c r="CL29" i="8"/>
  <c r="CL30" i="8"/>
  <c r="CL31" i="8"/>
  <c r="CL32" i="8"/>
  <c r="CL33" i="8"/>
  <c r="CL34" i="8"/>
  <c r="CL35" i="8"/>
  <c r="CL36" i="8"/>
  <c r="CL37" i="8"/>
  <c r="CL38" i="8"/>
  <c r="CL39" i="8"/>
  <c r="CL40" i="8"/>
  <c r="CL41" i="8"/>
  <c r="CL42" i="8"/>
  <c r="CL43" i="8"/>
  <c r="CL44" i="8"/>
  <c r="CL45" i="8"/>
  <c r="CL46" i="8"/>
  <c r="CL47" i="8"/>
  <c r="CL48" i="8"/>
  <c r="CL49" i="8"/>
  <c r="CL50" i="8"/>
  <c r="CL51" i="8"/>
  <c r="CL52" i="8"/>
  <c r="CL53" i="8"/>
  <c r="CL54" i="8"/>
  <c r="CL55" i="8"/>
  <c r="CL56" i="8"/>
  <c r="CL57" i="8"/>
  <c r="CL58" i="8"/>
  <c r="CL59" i="8"/>
  <c r="CL60" i="8"/>
  <c r="CL61" i="8"/>
  <c r="CL62" i="8"/>
  <c r="CL63" i="8"/>
  <c r="CL64" i="8"/>
  <c r="CL65" i="8"/>
  <c r="CL66" i="8"/>
  <c r="CL67" i="8"/>
  <c r="CL68" i="8"/>
  <c r="CL69" i="8"/>
  <c r="CL70" i="8"/>
  <c r="CL71" i="8"/>
  <c r="CL72" i="8"/>
  <c r="CL73" i="8"/>
  <c r="CL74" i="8"/>
  <c r="CL75" i="8"/>
  <c r="CL76" i="8"/>
  <c r="CL77" i="8"/>
  <c r="CL78" i="8"/>
  <c r="CL79" i="8"/>
  <c r="CL80" i="8"/>
  <c r="CL81" i="8"/>
  <c r="CL82" i="8"/>
  <c r="CL83" i="8"/>
  <c r="CL84" i="8"/>
  <c r="CL85" i="8"/>
  <c r="CL86" i="8"/>
  <c r="CL87" i="8"/>
  <c r="CL88" i="8"/>
  <c r="CL89" i="8"/>
  <c r="CL90" i="8"/>
  <c r="CA92" i="8"/>
  <c r="BK92" i="8"/>
  <c r="AU92" i="8"/>
  <c r="AE92" i="8"/>
  <c r="O92" i="8"/>
  <c r="CL92" i="8"/>
  <c r="BV92" i="8"/>
  <c r="BF92" i="8"/>
  <c r="AP92" i="8"/>
  <c r="Z92" i="8"/>
  <c r="J92" i="8"/>
  <c r="CG92" i="8"/>
  <c r="BO92" i="8"/>
  <c r="AW92" i="8"/>
  <c r="AD92" i="8"/>
  <c r="L92" i="8"/>
  <c r="CD92" i="8"/>
  <c r="BL92" i="8"/>
  <c r="AS92" i="8"/>
  <c r="AA92" i="8"/>
  <c r="H92" i="8"/>
  <c r="CC92" i="8"/>
  <c r="BJ92" i="8"/>
  <c r="AR92" i="8"/>
  <c r="Y92" i="8"/>
  <c r="G92" i="8"/>
  <c r="CB92" i="8"/>
  <c r="BI92" i="8"/>
  <c r="AQ92" i="8"/>
  <c r="X92" i="8"/>
  <c r="F92" i="8"/>
  <c r="BZ92" i="8"/>
  <c r="BH92" i="8"/>
  <c r="AO92" i="8"/>
  <c r="W92" i="8"/>
  <c r="E92" i="8"/>
  <c r="BY92" i="8"/>
  <c r="BG92" i="8"/>
  <c r="AN92" i="8"/>
  <c r="V92" i="8"/>
  <c r="D92" i="8"/>
  <c r="BX92" i="8"/>
  <c r="BE92" i="8"/>
  <c r="AM92" i="8"/>
  <c r="U92" i="8"/>
  <c r="C92" i="8"/>
  <c r="BT92" i="8"/>
  <c r="BB92" i="8"/>
  <c r="AJ92" i="8"/>
  <c r="R92" i="8"/>
  <c r="CK92" i="8"/>
  <c r="BS92" i="8"/>
  <c r="BA92" i="8"/>
  <c r="AI92" i="8"/>
  <c r="Q92" i="8"/>
  <c r="CJ92" i="8"/>
  <c r="BR92" i="8"/>
  <c r="AZ92" i="8"/>
  <c r="AH92" i="8"/>
  <c r="P92" i="8"/>
  <c r="CI92" i="8"/>
  <c r="BQ92" i="8"/>
  <c r="AY92" i="8"/>
  <c r="AG92" i="8"/>
  <c r="N92" i="8"/>
  <c r="AV92" i="8"/>
  <c r="AT92" i="8"/>
  <c r="AL92" i="8"/>
  <c r="AK92" i="8"/>
  <c r="AF92" i="8"/>
  <c r="CH92" i="8"/>
  <c r="AC92" i="8"/>
  <c r="CF92" i="8"/>
  <c r="AB92" i="8"/>
  <c r="CE92" i="8"/>
  <c r="T92" i="8"/>
  <c r="BW92" i="8"/>
  <c r="S92" i="8"/>
  <c r="BU92" i="8"/>
  <c r="M92" i="8"/>
  <c r="BP92" i="8"/>
  <c r="K92" i="8"/>
  <c r="BN92" i="8"/>
  <c r="I92" i="8"/>
  <c r="BM92" i="8"/>
  <c r="B92" i="8"/>
  <c r="BD92" i="8"/>
  <c r="BC92" i="8"/>
  <c r="AX92" i="8"/>
  <c r="A93" i="8"/>
  <c r="BX93" i="8" l="1"/>
  <c r="BH93" i="8"/>
  <c r="AR93" i="8"/>
  <c r="AB93" i="8"/>
  <c r="L93" i="8"/>
  <c r="CM93" i="8"/>
  <c r="BW93" i="8"/>
  <c r="BG93" i="8"/>
  <c r="AQ93" i="8"/>
  <c r="AA93" i="8"/>
  <c r="K93" i="8"/>
  <c r="CI93" i="8"/>
  <c r="BS93" i="8"/>
  <c r="BC93" i="8"/>
  <c r="AM93" i="8"/>
  <c r="W93" i="8"/>
  <c r="G93" i="8"/>
  <c r="CE93" i="8"/>
  <c r="BL93" i="8"/>
  <c r="AS93" i="8"/>
  <c r="X93" i="8"/>
  <c r="D93" i="8"/>
  <c r="CB93" i="8"/>
  <c r="BI93" i="8"/>
  <c r="AN93" i="8"/>
  <c r="T93" i="8"/>
  <c r="CA93" i="8"/>
  <c r="BF93" i="8"/>
  <c r="AL93" i="8"/>
  <c r="S93" i="8"/>
  <c r="BZ93" i="8"/>
  <c r="BE93" i="8"/>
  <c r="AK93" i="8"/>
  <c r="R93" i="8"/>
  <c r="BY93" i="8"/>
  <c r="BD93" i="8"/>
  <c r="AJ93" i="8"/>
  <c r="Q93" i="8"/>
  <c r="BV93" i="8"/>
  <c r="BB93" i="8"/>
  <c r="AI93" i="8"/>
  <c r="P93" i="8"/>
  <c r="BU93" i="8"/>
  <c r="BA93" i="8"/>
  <c r="AH93" i="8"/>
  <c r="O93" i="8"/>
  <c r="CK93" i="8"/>
  <c r="BQ93" i="8"/>
  <c r="AX93" i="8"/>
  <c r="AE93" i="8"/>
  <c r="J93" i="8"/>
  <c r="CJ93" i="8"/>
  <c r="BP93" i="8"/>
  <c r="AW93" i="8"/>
  <c r="AD93" i="8"/>
  <c r="I93" i="8"/>
  <c r="CH93" i="8"/>
  <c r="BO93" i="8"/>
  <c r="AV93" i="8"/>
  <c r="AC93" i="8"/>
  <c r="H93" i="8"/>
  <c r="CG93" i="8"/>
  <c r="BN93" i="8"/>
  <c r="AU93" i="8"/>
  <c r="Z93" i="8"/>
  <c r="F93" i="8"/>
  <c r="BR93" i="8"/>
  <c r="E93" i="8"/>
  <c r="BM93" i="8"/>
  <c r="C93" i="8"/>
  <c r="BK93" i="8"/>
  <c r="B93" i="8"/>
  <c r="BJ93" i="8"/>
  <c r="AZ93" i="8"/>
  <c r="AY93" i="8"/>
  <c r="AT93" i="8"/>
  <c r="AP93" i="8"/>
  <c r="AO93" i="8"/>
  <c r="AG93" i="8"/>
  <c r="AF93" i="8"/>
  <c r="CL93" i="8"/>
  <c r="Y93" i="8"/>
  <c r="CF93" i="8"/>
  <c r="V93" i="8"/>
  <c r="CD93" i="8"/>
  <c r="U93" i="8"/>
  <c r="CC93" i="8"/>
  <c r="BT93" i="8"/>
  <c r="N93" i="8"/>
  <c r="M93" i="8"/>
  <c r="CN2" i="8"/>
  <c r="CM3" i="8"/>
  <c r="CM4" i="8"/>
  <c r="CM5" i="8"/>
  <c r="CM6" i="8"/>
  <c r="CM7" i="8"/>
  <c r="CM8" i="8"/>
  <c r="CM9" i="8"/>
  <c r="CM10" i="8"/>
  <c r="CM11" i="8"/>
  <c r="CM12" i="8"/>
  <c r="CM13" i="8"/>
  <c r="CM14" i="8"/>
  <c r="CM15" i="8"/>
  <c r="CM16" i="8"/>
  <c r="CM17" i="8"/>
  <c r="CM18" i="8"/>
  <c r="CM19" i="8"/>
  <c r="CM20" i="8"/>
  <c r="CM21" i="8"/>
  <c r="CM22" i="8"/>
  <c r="CM23" i="8"/>
  <c r="CM24" i="8"/>
  <c r="CM25" i="8"/>
  <c r="CM26" i="8"/>
  <c r="CM27" i="8"/>
  <c r="CM28" i="8"/>
  <c r="CM29" i="8"/>
  <c r="CM30" i="8"/>
  <c r="CM31" i="8"/>
  <c r="CM32" i="8"/>
  <c r="CM33" i="8"/>
  <c r="CM34" i="8"/>
  <c r="CM35" i="8"/>
  <c r="CM36" i="8"/>
  <c r="CM37" i="8"/>
  <c r="CM38" i="8"/>
  <c r="CM39" i="8"/>
  <c r="CM40" i="8"/>
  <c r="CM41" i="8"/>
  <c r="CM42" i="8"/>
  <c r="CM43" i="8"/>
  <c r="CM44" i="8"/>
  <c r="CM45" i="8"/>
  <c r="CM46" i="8"/>
  <c r="CM47" i="8"/>
  <c r="CM48" i="8"/>
  <c r="CM49" i="8"/>
  <c r="CM50" i="8"/>
  <c r="CM51" i="8"/>
  <c r="CM52" i="8"/>
  <c r="CM53" i="8"/>
  <c r="CM54" i="8"/>
  <c r="CM55" i="8"/>
  <c r="CM56" i="8"/>
  <c r="CM57" i="8"/>
  <c r="CM58" i="8"/>
  <c r="CM59" i="8"/>
  <c r="CM60" i="8"/>
  <c r="CM61" i="8"/>
  <c r="CM62" i="8"/>
  <c r="CM63" i="8"/>
  <c r="CM64" i="8"/>
  <c r="CM65" i="8"/>
  <c r="CM66" i="8"/>
  <c r="CM67" i="8"/>
  <c r="CM68" i="8"/>
  <c r="CM69" i="8"/>
  <c r="CM70" i="8"/>
  <c r="CM71" i="8"/>
  <c r="CM72" i="8"/>
  <c r="CM73" i="8"/>
  <c r="CM74" i="8"/>
  <c r="CM75" i="8"/>
  <c r="CM76" i="8"/>
  <c r="CM77" i="8"/>
  <c r="CM78" i="8"/>
  <c r="CM79" i="8"/>
  <c r="CM80" i="8"/>
  <c r="CM81" i="8"/>
  <c r="CM82" i="8"/>
  <c r="CM83" i="8"/>
  <c r="CM84" i="8"/>
  <c r="CM85" i="8"/>
  <c r="CM86" i="8"/>
  <c r="CM87" i="8"/>
  <c r="CM88" i="8"/>
  <c r="CM89" i="8"/>
  <c r="CM90" i="8"/>
  <c r="CM91" i="8"/>
  <c r="A94" i="8"/>
  <c r="CK94" i="8" l="1"/>
  <c r="BU94" i="8"/>
  <c r="BE94" i="8"/>
  <c r="AO94" i="8"/>
  <c r="Y94" i="8"/>
  <c r="I94" i="8"/>
  <c r="CJ94" i="8"/>
  <c r="BT94" i="8"/>
  <c r="BD94" i="8"/>
  <c r="AN94" i="8"/>
  <c r="X94" i="8"/>
  <c r="H94" i="8"/>
  <c r="CF94" i="8"/>
  <c r="BP94" i="8"/>
  <c r="AZ94" i="8"/>
  <c r="AJ94" i="8"/>
  <c r="T94" i="8"/>
  <c r="D94" i="8"/>
  <c r="CD94" i="8"/>
  <c r="BK94" i="8"/>
  <c r="AR94" i="8"/>
  <c r="W94" i="8"/>
  <c r="C94" i="8"/>
  <c r="CA94" i="8"/>
  <c r="BH94" i="8"/>
  <c r="AM94" i="8"/>
  <c r="S94" i="8"/>
  <c r="BZ94" i="8"/>
  <c r="BG94" i="8"/>
  <c r="AL94" i="8"/>
  <c r="R94" i="8"/>
  <c r="BY94" i="8"/>
  <c r="BF94" i="8"/>
  <c r="AK94" i="8"/>
  <c r="Q94" i="8"/>
  <c r="BX94" i="8"/>
  <c r="BC94" i="8"/>
  <c r="AI94" i="8"/>
  <c r="P94" i="8"/>
  <c r="BW94" i="8"/>
  <c r="BB94" i="8"/>
  <c r="AH94" i="8"/>
  <c r="O94" i="8"/>
  <c r="BV94" i="8"/>
  <c r="BA94" i="8"/>
  <c r="AG94" i="8"/>
  <c r="N94" i="8"/>
  <c r="CL94" i="8"/>
  <c r="BQ94" i="8"/>
  <c r="AW94" i="8"/>
  <c r="AD94" i="8"/>
  <c r="K94" i="8"/>
  <c r="CI94" i="8"/>
  <c r="BO94" i="8"/>
  <c r="AV94" i="8"/>
  <c r="AC94" i="8"/>
  <c r="J94" i="8"/>
  <c r="CH94" i="8"/>
  <c r="BN94" i="8"/>
  <c r="AU94" i="8"/>
  <c r="AB94" i="8"/>
  <c r="G94" i="8"/>
  <c r="CG94" i="8"/>
  <c r="BM94" i="8"/>
  <c r="AT94" i="8"/>
  <c r="AA94" i="8"/>
  <c r="F94" i="8"/>
  <c r="AF94" i="8"/>
  <c r="CN94" i="8"/>
  <c r="AE94" i="8"/>
  <c r="CM94" i="8"/>
  <c r="Z94" i="8"/>
  <c r="CE94" i="8"/>
  <c r="V94" i="8"/>
  <c r="CC94" i="8"/>
  <c r="U94" i="8"/>
  <c r="CB94" i="8"/>
  <c r="M94" i="8"/>
  <c r="BS94" i="8"/>
  <c r="L94" i="8"/>
  <c r="BR94" i="8"/>
  <c r="E94" i="8"/>
  <c r="BL94" i="8"/>
  <c r="B94" i="8"/>
  <c r="BJ94" i="8"/>
  <c r="BI94" i="8"/>
  <c r="AY94" i="8"/>
  <c r="AX94" i="8"/>
  <c r="AS94" i="8"/>
  <c r="AP94" i="8"/>
  <c r="AQ94" i="8"/>
  <c r="CO2" i="8"/>
  <c r="CN3" i="8"/>
  <c r="CN4" i="8"/>
  <c r="CN5" i="8"/>
  <c r="CN6" i="8"/>
  <c r="CN7" i="8"/>
  <c r="CN8" i="8"/>
  <c r="CN9" i="8"/>
  <c r="CN10" i="8"/>
  <c r="CN11" i="8"/>
  <c r="CN12" i="8"/>
  <c r="CN13" i="8"/>
  <c r="CN14" i="8"/>
  <c r="CN15" i="8"/>
  <c r="CN16" i="8"/>
  <c r="CN17" i="8"/>
  <c r="CN18" i="8"/>
  <c r="CN19" i="8"/>
  <c r="CN20" i="8"/>
  <c r="CN21" i="8"/>
  <c r="CN22" i="8"/>
  <c r="CN23" i="8"/>
  <c r="CN24" i="8"/>
  <c r="CN25" i="8"/>
  <c r="CN26" i="8"/>
  <c r="CN27" i="8"/>
  <c r="CN28" i="8"/>
  <c r="CN29" i="8"/>
  <c r="CN30" i="8"/>
  <c r="CN31" i="8"/>
  <c r="CN32" i="8"/>
  <c r="CN33" i="8"/>
  <c r="CN34" i="8"/>
  <c r="CN35" i="8"/>
  <c r="CN36" i="8"/>
  <c r="CN37" i="8"/>
  <c r="CN38" i="8"/>
  <c r="CN39" i="8"/>
  <c r="CN40" i="8"/>
  <c r="CN41" i="8"/>
  <c r="CN42" i="8"/>
  <c r="CN43" i="8"/>
  <c r="CN44" i="8"/>
  <c r="CN45" i="8"/>
  <c r="CN46" i="8"/>
  <c r="CN47" i="8"/>
  <c r="CN48" i="8"/>
  <c r="CN49" i="8"/>
  <c r="CN50" i="8"/>
  <c r="CN51" i="8"/>
  <c r="CN52" i="8"/>
  <c r="CN53" i="8"/>
  <c r="CN54" i="8"/>
  <c r="CN55" i="8"/>
  <c r="CN56" i="8"/>
  <c r="CN57" i="8"/>
  <c r="CN58" i="8"/>
  <c r="CN59" i="8"/>
  <c r="CN60" i="8"/>
  <c r="CN61" i="8"/>
  <c r="CN62" i="8"/>
  <c r="CN63" i="8"/>
  <c r="CN64" i="8"/>
  <c r="CN65" i="8"/>
  <c r="CN66" i="8"/>
  <c r="CN67" i="8"/>
  <c r="CN68" i="8"/>
  <c r="CN69" i="8"/>
  <c r="CN70" i="8"/>
  <c r="CN71" i="8"/>
  <c r="CN72" i="8"/>
  <c r="CN73" i="8"/>
  <c r="CN74" i="8"/>
  <c r="CN75" i="8"/>
  <c r="CN76" i="8"/>
  <c r="CN77" i="8"/>
  <c r="CN78" i="8"/>
  <c r="CN79" i="8"/>
  <c r="CN80" i="8"/>
  <c r="CN81" i="8"/>
  <c r="CN82" i="8"/>
  <c r="CN83" i="8"/>
  <c r="CN84" i="8"/>
  <c r="CN85" i="8"/>
  <c r="CN86" i="8"/>
  <c r="CN87" i="8"/>
  <c r="CN88" i="8"/>
  <c r="CN89" i="8"/>
  <c r="CN90" i="8"/>
  <c r="CN91" i="8"/>
  <c r="CN92" i="8"/>
  <c r="CN93" i="8"/>
  <c r="A95" i="8"/>
  <c r="CP2" i="8" l="1"/>
  <c r="CO3" i="8"/>
  <c r="CO4" i="8"/>
  <c r="CO5" i="8"/>
  <c r="CO6" i="8"/>
  <c r="CO7" i="8"/>
  <c r="CO8" i="8"/>
  <c r="CO9" i="8"/>
  <c r="CO10" i="8"/>
  <c r="CO11" i="8"/>
  <c r="CO12" i="8"/>
  <c r="CO13" i="8"/>
  <c r="CO14" i="8"/>
  <c r="CO15" i="8"/>
  <c r="CO16" i="8"/>
  <c r="CO17" i="8"/>
  <c r="CO18" i="8"/>
  <c r="CO19" i="8"/>
  <c r="CO20" i="8"/>
  <c r="CO21" i="8"/>
  <c r="CO22" i="8"/>
  <c r="CO23" i="8"/>
  <c r="CO24" i="8"/>
  <c r="CO25" i="8"/>
  <c r="CO26" i="8"/>
  <c r="CO27" i="8"/>
  <c r="CO28" i="8"/>
  <c r="CO29" i="8"/>
  <c r="CO30" i="8"/>
  <c r="CO31" i="8"/>
  <c r="CO32" i="8"/>
  <c r="CO33" i="8"/>
  <c r="CO34" i="8"/>
  <c r="CO35" i="8"/>
  <c r="CO36" i="8"/>
  <c r="CO37" i="8"/>
  <c r="CO38" i="8"/>
  <c r="CO39" i="8"/>
  <c r="CO40" i="8"/>
  <c r="CO41" i="8"/>
  <c r="CO42" i="8"/>
  <c r="CO43" i="8"/>
  <c r="CO44" i="8"/>
  <c r="CO45" i="8"/>
  <c r="CO46" i="8"/>
  <c r="CO47" i="8"/>
  <c r="CO48" i="8"/>
  <c r="CO49" i="8"/>
  <c r="CO50" i="8"/>
  <c r="CO51" i="8"/>
  <c r="CO52" i="8"/>
  <c r="CO53" i="8"/>
  <c r="CO54" i="8"/>
  <c r="CO55" i="8"/>
  <c r="CO56" i="8"/>
  <c r="CO57" i="8"/>
  <c r="CO58" i="8"/>
  <c r="CO59" i="8"/>
  <c r="CO60" i="8"/>
  <c r="CO61" i="8"/>
  <c r="CO62" i="8"/>
  <c r="CO63" i="8"/>
  <c r="CO64" i="8"/>
  <c r="CO65" i="8"/>
  <c r="CO66" i="8"/>
  <c r="CO67" i="8"/>
  <c r="CO68" i="8"/>
  <c r="CO69" i="8"/>
  <c r="CO70" i="8"/>
  <c r="CO71" i="8"/>
  <c r="CO72" i="8"/>
  <c r="CO73" i="8"/>
  <c r="CO74" i="8"/>
  <c r="CO75" i="8"/>
  <c r="CO76" i="8"/>
  <c r="CO77" i="8"/>
  <c r="CO78" i="8"/>
  <c r="CO79" i="8"/>
  <c r="CO80" i="8"/>
  <c r="CO81" i="8"/>
  <c r="CO82" i="8"/>
  <c r="CO83" i="8"/>
  <c r="CO84" i="8"/>
  <c r="CO85" i="8"/>
  <c r="CO86" i="8"/>
  <c r="CO87" i="8"/>
  <c r="CO88" i="8"/>
  <c r="CO89" i="8"/>
  <c r="CO90" i="8"/>
  <c r="CO91" i="8"/>
  <c r="CO92" i="8"/>
  <c r="CO93" i="8"/>
  <c r="CH95" i="8"/>
  <c r="BR95" i="8"/>
  <c r="BB95" i="8"/>
  <c r="AL95" i="8"/>
  <c r="V95" i="8"/>
  <c r="F95" i="8"/>
  <c r="CG95" i="8"/>
  <c r="BQ95" i="8"/>
  <c r="BA95" i="8"/>
  <c r="AK95" i="8"/>
  <c r="U95" i="8"/>
  <c r="E95" i="8"/>
  <c r="CC95" i="8"/>
  <c r="BM95" i="8"/>
  <c r="AW95" i="8"/>
  <c r="AG95" i="8"/>
  <c r="Q95" i="8"/>
  <c r="CD95" i="8"/>
  <c r="BJ95" i="8"/>
  <c r="AQ95" i="8"/>
  <c r="X95" i="8"/>
  <c r="C95" i="8"/>
  <c r="BZ95" i="8"/>
  <c r="BG95" i="8"/>
  <c r="AN95" i="8"/>
  <c r="S95" i="8"/>
  <c r="BY95" i="8"/>
  <c r="BF95" i="8"/>
  <c r="AM95" i="8"/>
  <c r="R95" i="8"/>
  <c r="BX95" i="8"/>
  <c r="BE95" i="8"/>
  <c r="AJ95" i="8"/>
  <c r="P95" i="8"/>
  <c r="CP95" i="8"/>
  <c r="BW95" i="8"/>
  <c r="BD95" i="8"/>
  <c r="AI95" i="8"/>
  <c r="O95" i="8"/>
  <c r="CO95" i="8"/>
  <c r="BV95" i="8"/>
  <c r="BC95" i="8"/>
  <c r="AH95" i="8"/>
  <c r="N95" i="8"/>
  <c r="CN95" i="8"/>
  <c r="BU95" i="8"/>
  <c r="AZ95" i="8"/>
  <c r="AF95" i="8"/>
  <c r="M95" i="8"/>
  <c r="CK95" i="8"/>
  <c r="BP95" i="8"/>
  <c r="AV95" i="8"/>
  <c r="AC95" i="8"/>
  <c r="J95" i="8"/>
  <c r="CJ95" i="8"/>
  <c r="BO95" i="8"/>
  <c r="AU95" i="8"/>
  <c r="AB95" i="8"/>
  <c r="I95" i="8"/>
  <c r="CI95" i="8"/>
  <c r="BN95" i="8"/>
  <c r="AT95" i="8"/>
  <c r="AA95" i="8"/>
  <c r="H95" i="8"/>
  <c r="CF95" i="8"/>
  <c r="BL95" i="8"/>
  <c r="AS95" i="8"/>
  <c r="Z95" i="8"/>
  <c r="G95" i="8"/>
  <c r="BI95" i="8"/>
  <c r="BH95" i="8"/>
  <c r="AY95" i="8"/>
  <c r="AX95" i="8"/>
  <c r="AR95" i="8"/>
  <c r="AP95" i="8"/>
  <c r="AO95" i="8"/>
  <c r="AE95" i="8"/>
  <c r="CM95" i="8"/>
  <c r="AD95" i="8"/>
  <c r="CL95" i="8"/>
  <c r="Y95" i="8"/>
  <c r="CE95" i="8"/>
  <c r="W95" i="8"/>
  <c r="CB95" i="8"/>
  <c r="T95" i="8"/>
  <c r="CA95" i="8"/>
  <c r="L95" i="8"/>
  <c r="BT95" i="8"/>
  <c r="K95" i="8"/>
  <c r="BS95" i="8"/>
  <c r="BK95" i="8"/>
  <c r="D95" i="8"/>
  <c r="B95" i="8"/>
  <c r="CO94" i="8"/>
  <c r="A96" i="8"/>
  <c r="CG96" i="8" l="1"/>
  <c r="BQ96" i="8"/>
  <c r="CE96" i="8"/>
  <c r="BO96" i="8"/>
  <c r="AY96" i="8"/>
  <c r="AI96" i="8"/>
  <c r="S96" i="8"/>
  <c r="C96" i="8"/>
  <c r="CD96" i="8"/>
  <c r="BN96" i="8"/>
  <c r="AX96" i="8"/>
  <c r="AH96" i="8"/>
  <c r="R96" i="8"/>
  <c r="B96" i="8"/>
  <c r="CP96" i="8"/>
  <c r="BZ96" i="8"/>
  <c r="BJ96" i="8"/>
  <c r="AT96" i="8"/>
  <c r="AD96" i="8"/>
  <c r="N96" i="8"/>
  <c r="CF96" i="8"/>
  <c r="BI96" i="8"/>
  <c r="AP96" i="8"/>
  <c r="W96" i="8"/>
  <c r="D96" i="8"/>
  <c r="CA96" i="8"/>
  <c r="BF96" i="8"/>
  <c r="AM96" i="8"/>
  <c r="T96" i="8"/>
  <c r="BY96" i="8"/>
  <c r="BE96" i="8"/>
  <c r="AL96" i="8"/>
  <c r="Q96" i="8"/>
  <c r="BX96" i="8"/>
  <c r="BD96" i="8"/>
  <c r="AK96" i="8"/>
  <c r="P96" i="8"/>
  <c r="BW96" i="8"/>
  <c r="BC96" i="8"/>
  <c r="AJ96" i="8"/>
  <c r="O96" i="8"/>
  <c r="BV96" i="8"/>
  <c r="BB96" i="8"/>
  <c r="AG96" i="8"/>
  <c r="M96" i="8"/>
  <c r="CO96" i="8"/>
  <c r="BU96" i="8"/>
  <c r="BA96" i="8"/>
  <c r="AF96" i="8"/>
  <c r="L96" i="8"/>
  <c r="CL96" i="8"/>
  <c r="BR96" i="8"/>
  <c r="AV96" i="8"/>
  <c r="AB96" i="8"/>
  <c r="I96" i="8"/>
  <c r="CK96" i="8"/>
  <c r="BP96" i="8"/>
  <c r="AU96" i="8"/>
  <c r="AA96" i="8"/>
  <c r="H96" i="8"/>
  <c r="CJ96" i="8"/>
  <c r="BM96" i="8"/>
  <c r="AS96" i="8"/>
  <c r="Z96" i="8"/>
  <c r="G96" i="8"/>
  <c r="CI96" i="8"/>
  <c r="BL96" i="8"/>
  <c r="AR96" i="8"/>
  <c r="Y96" i="8"/>
  <c r="F96" i="8"/>
  <c r="CM96" i="8"/>
  <c r="X96" i="8"/>
  <c r="CH96" i="8"/>
  <c r="V96" i="8"/>
  <c r="CC96" i="8"/>
  <c r="U96" i="8"/>
  <c r="CB96" i="8"/>
  <c r="K96" i="8"/>
  <c r="BT96" i="8"/>
  <c r="J96" i="8"/>
  <c r="BS96" i="8"/>
  <c r="E96" i="8"/>
  <c r="BK96" i="8"/>
  <c r="BH96" i="8"/>
  <c r="BG96" i="8"/>
  <c r="AZ96" i="8"/>
  <c r="AW96" i="8"/>
  <c r="AQ96" i="8"/>
  <c r="AO96" i="8"/>
  <c r="AN96" i="8"/>
  <c r="CN96" i="8"/>
  <c r="AE96" i="8"/>
  <c r="AC96" i="8"/>
  <c r="CQ2" i="8"/>
  <c r="CQ96" i="8" s="1"/>
  <c r="CP3" i="8"/>
  <c r="CP4" i="8"/>
  <c r="CP5" i="8"/>
  <c r="CP6" i="8"/>
  <c r="CP7" i="8"/>
  <c r="CP8" i="8"/>
  <c r="CP9" i="8"/>
  <c r="CP10" i="8"/>
  <c r="CP11" i="8"/>
  <c r="CP12" i="8"/>
  <c r="CP13" i="8"/>
  <c r="CP14" i="8"/>
  <c r="CP15" i="8"/>
  <c r="CP16" i="8"/>
  <c r="CP17" i="8"/>
  <c r="CP18" i="8"/>
  <c r="CP19" i="8"/>
  <c r="CP20" i="8"/>
  <c r="CP21" i="8"/>
  <c r="CP22" i="8"/>
  <c r="CP23" i="8"/>
  <c r="CP24" i="8"/>
  <c r="CP25" i="8"/>
  <c r="CP26" i="8"/>
  <c r="CP27" i="8"/>
  <c r="CP28" i="8"/>
  <c r="CP29" i="8"/>
  <c r="CP30" i="8"/>
  <c r="CP31" i="8"/>
  <c r="CP32" i="8"/>
  <c r="CP33" i="8"/>
  <c r="CP34" i="8"/>
  <c r="CP35" i="8"/>
  <c r="CP36" i="8"/>
  <c r="CP37" i="8"/>
  <c r="CP38" i="8"/>
  <c r="CP39" i="8"/>
  <c r="CP40" i="8"/>
  <c r="CP41" i="8"/>
  <c r="CP42" i="8"/>
  <c r="CP43" i="8"/>
  <c r="CP44" i="8"/>
  <c r="CP45" i="8"/>
  <c r="CP46" i="8"/>
  <c r="CP47" i="8"/>
  <c r="CP48" i="8"/>
  <c r="CP49" i="8"/>
  <c r="CP50" i="8"/>
  <c r="CP51" i="8"/>
  <c r="CP52" i="8"/>
  <c r="CP53" i="8"/>
  <c r="CP54" i="8"/>
  <c r="CP55" i="8"/>
  <c r="CP56" i="8"/>
  <c r="CP57" i="8"/>
  <c r="CP58" i="8"/>
  <c r="CP59" i="8"/>
  <c r="CP60" i="8"/>
  <c r="CP61" i="8"/>
  <c r="CP62" i="8"/>
  <c r="CP63" i="8"/>
  <c r="CP64" i="8"/>
  <c r="CP65" i="8"/>
  <c r="CP66" i="8"/>
  <c r="CP67" i="8"/>
  <c r="CP68" i="8"/>
  <c r="CP69" i="8"/>
  <c r="CP70" i="8"/>
  <c r="CP71" i="8"/>
  <c r="CP72" i="8"/>
  <c r="CP73" i="8"/>
  <c r="CP74" i="8"/>
  <c r="CP75" i="8"/>
  <c r="CP76" i="8"/>
  <c r="CP77" i="8"/>
  <c r="CP78" i="8"/>
  <c r="CP79" i="8"/>
  <c r="CP80" i="8"/>
  <c r="CP81" i="8"/>
  <c r="CP82" i="8"/>
  <c r="CP83" i="8"/>
  <c r="CP84" i="8"/>
  <c r="CP85" i="8"/>
  <c r="CP86" i="8"/>
  <c r="CP87" i="8"/>
  <c r="CP88" i="8"/>
  <c r="CP89" i="8"/>
  <c r="CP90" i="8"/>
  <c r="CP91" i="8"/>
  <c r="CP92" i="8"/>
  <c r="CP93" i="8"/>
  <c r="CP94" i="8"/>
  <c r="A97" i="8"/>
  <c r="CR2" i="8" l="1"/>
  <c r="CQ3" i="8"/>
  <c r="CQ4" i="8"/>
  <c r="CQ5" i="8"/>
  <c r="CQ6" i="8"/>
  <c r="CQ7" i="8"/>
  <c r="CQ8" i="8"/>
  <c r="CQ9" i="8"/>
  <c r="CQ10" i="8"/>
  <c r="CQ11" i="8"/>
  <c r="CQ12" i="8"/>
  <c r="CQ13" i="8"/>
  <c r="CQ14" i="8"/>
  <c r="CQ15" i="8"/>
  <c r="CQ16" i="8"/>
  <c r="CQ17" i="8"/>
  <c r="CQ18" i="8"/>
  <c r="CQ19" i="8"/>
  <c r="CQ20" i="8"/>
  <c r="CQ21" i="8"/>
  <c r="CQ22" i="8"/>
  <c r="CQ23" i="8"/>
  <c r="CQ24" i="8"/>
  <c r="CQ25" i="8"/>
  <c r="CQ26" i="8"/>
  <c r="CQ27" i="8"/>
  <c r="CQ28" i="8"/>
  <c r="CQ29" i="8"/>
  <c r="CQ30" i="8"/>
  <c r="CQ31" i="8"/>
  <c r="CQ32" i="8"/>
  <c r="CQ33" i="8"/>
  <c r="CQ34" i="8"/>
  <c r="CQ35" i="8"/>
  <c r="CQ36" i="8"/>
  <c r="CQ37" i="8"/>
  <c r="CQ38" i="8"/>
  <c r="CQ39" i="8"/>
  <c r="CQ40" i="8"/>
  <c r="CQ41" i="8"/>
  <c r="CQ42" i="8"/>
  <c r="CQ43" i="8"/>
  <c r="CQ44" i="8"/>
  <c r="CQ45" i="8"/>
  <c r="CQ46" i="8"/>
  <c r="CQ47" i="8"/>
  <c r="CQ48" i="8"/>
  <c r="CQ49" i="8"/>
  <c r="CQ50" i="8"/>
  <c r="CQ51" i="8"/>
  <c r="CQ52" i="8"/>
  <c r="CQ53" i="8"/>
  <c r="CQ54" i="8"/>
  <c r="CQ55" i="8"/>
  <c r="CQ56" i="8"/>
  <c r="CQ57" i="8"/>
  <c r="CQ58" i="8"/>
  <c r="CQ59" i="8"/>
  <c r="CQ60" i="8"/>
  <c r="CQ61" i="8"/>
  <c r="CQ62" i="8"/>
  <c r="CQ63" i="8"/>
  <c r="CQ64" i="8"/>
  <c r="CQ65" i="8"/>
  <c r="CQ66" i="8"/>
  <c r="CQ67" i="8"/>
  <c r="CQ68" i="8"/>
  <c r="CQ69" i="8"/>
  <c r="CQ70" i="8"/>
  <c r="CQ71" i="8"/>
  <c r="CQ72" i="8"/>
  <c r="CQ73" i="8"/>
  <c r="CQ74" i="8"/>
  <c r="CQ75" i="8"/>
  <c r="CQ76" i="8"/>
  <c r="CQ77" i="8"/>
  <c r="CQ78" i="8"/>
  <c r="CQ79" i="8"/>
  <c r="CQ80" i="8"/>
  <c r="CQ81" i="8"/>
  <c r="CQ82" i="8"/>
  <c r="CQ83" i="8"/>
  <c r="CQ84" i="8"/>
  <c r="CQ85" i="8"/>
  <c r="CQ86" i="8"/>
  <c r="CQ87" i="8"/>
  <c r="CQ88" i="8"/>
  <c r="CQ89" i="8"/>
  <c r="CQ90" i="8"/>
  <c r="CQ91" i="8"/>
  <c r="CQ92" i="8"/>
  <c r="CQ93" i="8"/>
  <c r="CQ94" i="8"/>
  <c r="CQ95" i="8"/>
  <c r="CD97" i="8"/>
  <c r="BN97" i="8"/>
  <c r="AX97" i="8"/>
  <c r="AH97" i="8"/>
  <c r="R97" i="8"/>
  <c r="B97" i="8"/>
  <c r="CR97" i="8"/>
  <c r="CB97" i="8"/>
  <c r="BL97" i="8"/>
  <c r="AV97" i="8"/>
  <c r="AF97" i="8"/>
  <c r="P97" i="8"/>
  <c r="CQ97" i="8"/>
  <c r="CA97" i="8"/>
  <c r="BK97" i="8"/>
  <c r="AU97" i="8"/>
  <c r="AE97" i="8"/>
  <c r="O97" i="8"/>
  <c r="CM97" i="8"/>
  <c r="BW97" i="8"/>
  <c r="BG97" i="8"/>
  <c r="AQ97" i="8"/>
  <c r="AA97" i="8"/>
  <c r="K97" i="8"/>
  <c r="CJ97" i="8"/>
  <c r="BT97" i="8"/>
  <c r="BD97" i="8"/>
  <c r="AN97" i="8"/>
  <c r="X97" i="8"/>
  <c r="H97" i="8"/>
  <c r="BX97" i="8"/>
  <c r="BA97" i="8"/>
  <c r="AC97" i="8"/>
  <c r="F97" i="8"/>
  <c r="CP97" i="8"/>
  <c r="BS97" i="8"/>
  <c r="AW97" i="8"/>
  <c r="Y97" i="8"/>
  <c r="C97" i="8"/>
  <c r="CO97" i="8"/>
  <c r="BR97" i="8"/>
  <c r="AT97" i="8"/>
  <c r="W97" i="8"/>
  <c r="CN97" i="8"/>
  <c r="BQ97" i="8"/>
  <c r="AS97" i="8"/>
  <c r="V97" i="8"/>
  <c r="CL97" i="8"/>
  <c r="BP97" i="8"/>
  <c r="AR97" i="8"/>
  <c r="U97" i="8"/>
  <c r="CK97" i="8"/>
  <c r="BO97" i="8"/>
  <c r="AP97" i="8"/>
  <c r="T97" i="8"/>
  <c r="CI97" i="8"/>
  <c r="BM97" i="8"/>
  <c r="AO97" i="8"/>
  <c r="S97" i="8"/>
  <c r="CF97" i="8"/>
  <c r="BH97" i="8"/>
  <c r="AK97" i="8"/>
  <c r="M97" i="8"/>
  <c r="CE97" i="8"/>
  <c r="BF97" i="8"/>
  <c r="AJ97" i="8"/>
  <c r="L97" i="8"/>
  <c r="CC97" i="8"/>
  <c r="BE97" i="8"/>
  <c r="AI97" i="8"/>
  <c r="J97" i="8"/>
  <c r="BZ97" i="8"/>
  <c r="BC97" i="8"/>
  <c r="AG97" i="8"/>
  <c r="I97" i="8"/>
  <c r="BJ97" i="8"/>
  <c r="BI97" i="8"/>
  <c r="BB97" i="8"/>
  <c r="AZ97" i="8"/>
  <c r="AY97" i="8"/>
  <c r="AM97" i="8"/>
  <c r="AL97" i="8"/>
  <c r="AD97" i="8"/>
  <c r="AB97" i="8"/>
  <c r="Z97" i="8"/>
  <c r="Q97" i="8"/>
  <c r="CH97" i="8"/>
  <c r="N97" i="8"/>
  <c r="CG97" i="8"/>
  <c r="G97" i="8"/>
  <c r="BY97" i="8"/>
  <c r="E97" i="8"/>
  <c r="BV97" i="8"/>
  <c r="BU97" i="8"/>
  <c r="D97" i="8"/>
  <c r="A98" i="8"/>
  <c r="CQ98" i="8" l="1"/>
  <c r="CA98" i="8"/>
  <c r="BK98" i="8"/>
  <c r="AU98" i="8"/>
  <c r="AE98" i="8"/>
  <c r="O98" i="8"/>
  <c r="CO98" i="8"/>
  <c r="BY98" i="8"/>
  <c r="BI98" i="8"/>
  <c r="AS98" i="8"/>
  <c r="AC98" i="8"/>
  <c r="M98" i="8"/>
  <c r="CN98" i="8"/>
  <c r="BX98" i="8"/>
  <c r="BH98" i="8"/>
  <c r="AR98" i="8"/>
  <c r="AB98" i="8"/>
  <c r="L98" i="8"/>
  <c r="CJ98" i="8"/>
  <c r="BT98" i="8"/>
  <c r="BD98" i="8"/>
  <c r="AN98" i="8"/>
  <c r="X98" i="8"/>
  <c r="H98" i="8"/>
  <c r="CG98" i="8"/>
  <c r="BQ98" i="8"/>
  <c r="BA98" i="8"/>
  <c r="AK98" i="8"/>
  <c r="U98" i="8"/>
  <c r="E98" i="8"/>
  <c r="CP98" i="8"/>
  <c r="BR98" i="8"/>
  <c r="AV98" i="8"/>
  <c r="W98" i="8"/>
  <c r="CK98" i="8"/>
  <c r="BN98" i="8"/>
  <c r="AP98" i="8"/>
  <c r="S98" i="8"/>
  <c r="CI98" i="8"/>
  <c r="BM98" i="8"/>
  <c r="AO98" i="8"/>
  <c r="R98" i="8"/>
  <c r="CH98" i="8"/>
  <c r="BL98" i="8"/>
  <c r="AM98" i="8"/>
  <c r="Q98" i="8"/>
  <c r="CF98" i="8"/>
  <c r="BJ98" i="8"/>
  <c r="AL98" i="8"/>
  <c r="P98" i="8"/>
  <c r="CE98" i="8"/>
  <c r="BG98" i="8"/>
  <c r="AJ98" i="8"/>
  <c r="N98" i="8"/>
  <c r="CD98" i="8"/>
  <c r="BF98" i="8"/>
  <c r="AI98" i="8"/>
  <c r="K98" i="8"/>
  <c r="BZ98" i="8"/>
  <c r="BB98" i="8"/>
  <c r="AF98" i="8"/>
  <c r="G98" i="8"/>
  <c r="BW98" i="8"/>
  <c r="AZ98" i="8"/>
  <c r="AD98" i="8"/>
  <c r="F98" i="8"/>
  <c r="BV98" i="8"/>
  <c r="AY98" i="8"/>
  <c r="AA98" i="8"/>
  <c r="D98" i="8"/>
  <c r="CS98" i="8"/>
  <c r="BU98" i="8"/>
  <c r="AX98" i="8"/>
  <c r="Z98" i="8"/>
  <c r="C98" i="8"/>
  <c r="AQ98" i="8"/>
  <c r="AH98" i="8"/>
  <c r="AG98" i="8"/>
  <c r="Y98" i="8"/>
  <c r="CR98" i="8"/>
  <c r="V98" i="8"/>
  <c r="CM98" i="8"/>
  <c r="T98" i="8"/>
  <c r="CL98" i="8"/>
  <c r="J98" i="8"/>
  <c r="CC98" i="8"/>
  <c r="I98" i="8"/>
  <c r="CB98" i="8"/>
  <c r="B98" i="8"/>
  <c r="BS98" i="8"/>
  <c r="BP98" i="8"/>
  <c r="BO98" i="8"/>
  <c r="BE98" i="8"/>
  <c r="BC98" i="8"/>
  <c r="AW98" i="8"/>
  <c r="AT98" i="8"/>
  <c r="CS2" i="8"/>
  <c r="CR3" i="8"/>
  <c r="CR4" i="8"/>
  <c r="CR5" i="8"/>
  <c r="CR6" i="8"/>
  <c r="CR7" i="8"/>
  <c r="CR8" i="8"/>
  <c r="CR9" i="8"/>
  <c r="CR10" i="8"/>
  <c r="CR11" i="8"/>
  <c r="CR12" i="8"/>
  <c r="CR13" i="8"/>
  <c r="CR14" i="8"/>
  <c r="CR15" i="8"/>
  <c r="CR16" i="8"/>
  <c r="CR17" i="8"/>
  <c r="CR18" i="8"/>
  <c r="CR19" i="8"/>
  <c r="CR20" i="8"/>
  <c r="CR21" i="8"/>
  <c r="CR22" i="8"/>
  <c r="CR23" i="8"/>
  <c r="CR24" i="8"/>
  <c r="CR25" i="8"/>
  <c r="CR26" i="8"/>
  <c r="CR27" i="8"/>
  <c r="CR28" i="8"/>
  <c r="CR29" i="8"/>
  <c r="CR30" i="8"/>
  <c r="CR31" i="8"/>
  <c r="CR32" i="8"/>
  <c r="CR33" i="8"/>
  <c r="CR34" i="8"/>
  <c r="CR35" i="8"/>
  <c r="CR36" i="8"/>
  <c r="CR37" i="8"/>
  <c r="CR38" i="8"/>
  <c r="CR39" i="8"/>
  <c r="CR40" i="8"/>
  <c r="CR41" i="8"/>
  <c r="CR42" i="8"/>
  <c r="CR43" i="8"/>
  <c r="CR44" i="8"/>
  <c r="CR45" i="8"/>
  <c r="CR46" i="8"/>
  <c r="CR47" i="8"/>
  <c r="CR48" i="8"/>
  <c r="CR49" i="8"/>
  <c r="CR50" i="8"/>
  <c r="CR51" i="8"/>
  <c r="CR52" i="8"/>
  <c r="CR53" i="8"/>
  <c r="CR54" i="8"/>
  <c r="CR55" i="8"/>
  <c r="CR56" i="8"/>
  <c r="CR57" i="8"/>
  <c r="CR58" i="8"/>
  <c r="CR59" i="8"/>
  <c r="CR60" i="8"/>
  <c r="CR61" i="8"/>
  <c r="CR62" i="8"/>
  <c r="CR63" i="8"/>
  <c r="CR64" i="8"/>
  <c r="CR65" i="8"/>
  <c r="CR66" i="8"/>
  <c r="CR67" i="8"/>
  <c r="CR68" i="8"/>
  <c r="CR69" i="8"/>
  <c r="CR70" i="8"/>
  <c r="CR71" i="8"/>
  <c r="CR72" i="8"/>
  <c r="CR73" i="8"/>
  <c r="CR74" i="8"/>
  <c r="CR75" i="8"/>
  <c r="CR76" i="8"/>
  <c r="CR77" i="8"/>
  <c r="CR78" i="8"/>
  <c r="CR79" i="8"/>
  <c r="CR80" i="8"/>
  <c r="CR81" i="8"/>
  <c r="CR82" i="8"/>
  <c r="CR83" i="8"/>
  <c r="CR84" i="8"/>
  <c r="CR85" i="8"/>
  <c r="CR86" i="8"/>
  <c r="CR87" i="8"/>
  <c r="CR88" i="8"/>
  <c r="CR89" i="8"/>
  <c r="CR90" i="8"/>
  <c r="CR91" i="8"/>
  <c r="CR92" i="8"/>
  <c r="CR93" i="8"/>
  <c r="CR94" i="8"/>
  <c r="CR95" i="8"/>
  <c r="CR96" i="8"/>
  <c r="A99" i="8"/>
  <c r="CT2" i="8" l="1"/>
  <c r="CS3" i="8"/>
  <c r="CS4" i="8"/>
  <c r="CS5" i="8"/>
  <c r="CS6" i="8"/>
  <c r="CS7" i="8"/>
  <c r="CS8" i="8"/>
  <c r="CS9" i="8"/>
  <c r="CS10" i="8"/>
  <c r="CS11" i="8"/>
  <c r="CS12" i="8"/>
  <c r="CS13" i="8"/>
  <c r="CS14" i="8"/>
  <c r="CS15" i="8"/>
  <c r="CS16" i="8"/>
  <c r="CS17" i="8"/>
  <c r="CS18" i="8"/>
  <c r="CS19" i="8"/>
  <c r="CS20" i="8"/>
  <c r="CS21" i="8"/>
  <c r="CS22" i="8"/>
  <c r="CS23" i="8"/>
  <c r="CS24" i="8"/>
  <c r="CS25" i="8"/>
  <c r="CS26" i="8"/>
  <c r="CS27" i="8"/>
  <c r="CS28" i="8"/>
  <c r="CS29" i="8"/>
  <c r="CS30" i="8"/>
  <c r="CS31" i="8"/>
  <c r="CS32" i="8"/>
  <c r="CS33" i="8"/>
  <c r="CS34" i="8"/>
  <c r="CS35" i="8"/>
  <c r="CS36" i="8"/>
  <c r="CS37" i="8"/>
  <c r="CS38" i="8"/>
  <c r="CS39" i="8"/>
  <c r="CS40" i="8"/>
  <c r="CS41" i="8"/>
  <c r="CS42" i="8"/>
  <c r="CS43" i="8"/>
  <c r="CS44" i="8"/>
  <c r="CS45" i="8"/>
  <c r="CS46" i="8"/>
  <c r="CS47" i="8"/>
  <c r="CS48" i="8"/>
  <c r="CS49" i="8"/>
  <c r="CS50" i="8"/>
  <c r="CS51" i="8"/>
  <c r="CS52" i="8"/>
  <c r="CS53" i="8"/>
  <c r="CS54" i="8"/>
  <c r="CS55" i="8"/>
  <c r="CS56" i="8"/>
  <c r="CS57" i="8"/>
  <c r="CS58" i="8"/>
  <c r="CS59" i="8"/>
  <c r="CS60" i="8"/>
  <c r="CS61" i="8"/>
  <c r="CS62" i="8"/>
  <c r="CS63" i="8"/>
  <c r="CS64" i="8"/>
  <c r="CS65" i="8"/>
  <c r="CS66" i="8"/>
  <c r="CS67" i="8"/>
  <c r="CS68" i="8"/>
  <c r="CS69" i="8"/>
  <c r="CS70" i="8"/>
  <c r="CS71" i="8"/>
  <c r="CS72" i="8"/>
  <c r="CS73" i="8"/>
  <c r="CS74" i="8"/>
  <c r="CS75" i="8"/>
  <c r="CS76" i="8"/>
  <c r="CS77" i="8"/>
  <c r="CS78" i="8"/>
  <c r="CS79" i="8"/>
  <c r="CS80" i="8"/>
  <c r="CS81" i="8"/>
  <c r="CS82" i="8"/>
  <c r="CS83" i="8"/>
  <c r="CS84" i="8"/>
  <c r="CS85" i="8"/>
  <c r="CS86" i="8"/>
  <c r="CS87" i="8"/>
  <c r="CS88" i="8"/>
  <c r="CS89" i="8"/>
  <c r="CS90" i="8"/>
  <c r="CS91" i="8"/>
  <c r="CS92" i="8"/>
  <c r="CS93" i="8"/>
  <c r="CS94" i="8"/>
  <c r="CS95" i="8"/>
  <c r="CS96" i="8"/>
  <c r="CS97" i="8"/>
  <c r="CN99" i="8"/>
  <c r="BX99" i="8"/>
  <c r="BH99" i="8"/>
  <c r="AR99" i="8"/>
  <c r="AB99" i="8"/>
  <c r="L99" i="8"/>
  <c r="CL99" i="8"/>
  <c r="BV99" i="8"/>
  <c r="BF99" i="8"/>
  <c r="AP99" i="8"/>
  <c r="Z99" i="8"/>
  <c r="J99" i="8"/>
  <c r="CK99" i="8"/>
  <c r="BU99" i="8"/>
  <c r="BE99" i="8"/>
  <c r="AO99" i="8"/>
  <c r="Y99" i="8"/>
  <c r="I99" i="8"/>
  <c r="CG99" i="8"/>
  <c r="BQ99" i="8"/>
  <c r="BA99" i="8"/>
  <c r="AK99" i="8"/>
  <c r="U99" i="8"/>
  <c r="E99" i="8"/>
  <c r="CT99" i="8"/>
  <c r="CD99" i="8"/>
  <c r="BN99" i="8"/>
  <c r="AX99" i="8"/>
  <c r="AH99" i="8"/>
  <c r="R99" i="8"/>
  <c r="B99" i="8"/>
  <c r="CI99" i="8"/>
  <c r="BL99" i="8"/>
  <c r="AN99" i="8"/>
  <c r="Q99" i="8"/>
  <c r="CE99" i="8"/>
  <c r="BI99" i="8"/>
  <c r="AJ99" i="8"/>
  <c r="N99" i="8"/>
  <c r="CC99" i="8"/>
  <c r="BG99" i="8"/>
  <c r="AI99" i="8"/>
  <c r="M99" i="8"/>
  <c r="CB99" i="8"/>
  <c r="BD99" i="8"/>
  <c r="AG99" i="8"/>
  <c r="K99" i="8"/>
  <c r="CA99" i="8"/>
  <c r="BC99" i="8"/>
  <c r="AF99" i="8"/>
  <c r="H99" i="8"/>
  <c r="BZ99" i="8"/>
  <c r="BB99" i="8"/>
  <c r="AE99" i="8"/>
  <c r="G99" i="8"/>
  <c r="BY99" i="8"/>
  <c r="AZ99" i="8"/>
  <c r="AD99" i="8"/>
  <c r="F99" i="8"/>
  <c r="CQ99" i="8"/>
  <c r="BS99" i="8"/>
  <c r="AV99" i="8"/>
  <c r="X99" i="8"/>
  <c r="CP99" i="8"/>
  <c r="BR99" i="8"/>
  <c r="AU99" i="8"/>
  <c r="W99" i="8"/>
  <c r="CO99" i="8"/>
  <c r="BP99" i="8"/>
  <c r="AT99" i="8"/>
  <c r="V99" i="8"/>
  <c r="CM99" i="8"/>
  <c r="BO99" i="8"/>
  <c r="AS99" i="8"/>
  <c r="T99" i="8"/>
  <c r="CJ99" i="8"/>
  <c r="P99" i="8"/>
  <c r="CH99" i="8"/>
  <c r="O99" i="8"/>
  <c r="CF99" i="8"/>
  <c r="D99" i="8"/>
  <c r="BW99" i="8"/>
  <c r="C99" i="8"/>
  <c r="BT99" i="8"/>
  <c r="BM99" i="8"/>
  <c r="BK99" i="8"/>
  <c r="BJ99" i="8"/>
  <c r="AY99" i="8"/>
  <c r="AW99" i="8"/>
  <c r="AQ99" i="8"/>
  <c r="AM99" i="8"/>
  <c r="AL99" i="8"/>
  <c r="AC99" i="8"/>
  <c r="CR99" i="8"/>
  <c r="AA99" i="8"/>
  <c r="S99" i="8"/>
  <c r="CS99" i="8"/>
  <c r="A100" i="8"/>
  <c r="CK100" i="8" l="1"/>
  <c r="BU100" i="8"/>
  <c r="BE100" i="8"/>
  <c r="AO100" i="8"/>
  <c r="Y100" i="8"/>
  <c r="I100" i="8"/>
  <c r="CI100" i="8"/>
  <c r="BS100" i="8"/>
  <c r="BC100" i="8"/>
  <c r="AM100" i="8"/>
  <c r="W100" i="8"/>
  <c r="G100" i="8"/>
  <c r="CH100" i="8"/>
  <c r="BR100" i="8"/>
  <c r="BB100" i="8"/>
  <c r="AL100" i="8"/>
  <c r="V100" i="8"/>
  <c r="F100" i="8"/>
  <c r="CT100" i="8"/>
  <c r="CD100" i="8"/>
  <c r="BN100" i="8"/>
  <c r="AX100" i="8"/>
  <c r="AH100" i="8"/>
  <c r="R100" i="8"/>
  <c r="B100" i="8"/>
  <c r="CQ100" i="8"/>
  <c r="CA100" i="8"/>
  <c r="BK100" i="8"/>
  <c r="AU100" i="8"/>
  <c r="AE100" i="8"/>
  <c r="O100" i="8"/>
  <c r="CC100" i="8"/>
  <c r="BG100" i="8"/>
  <c r="AI100" i="8"/>
  <c r="L100" i="8"/>
  <c r="BY100" i="8"/>
  <c r="BA100" i="8"/>
  <c r="AD100" i="8"/>
  <c r="H100" i="8"/>
  <c r="BX100" i="8"/>
  <c r="AZ100" i="8"/>
  <c r="AC100" i="8"/>
  <c r="E100" i="8"/>
  <c r="CS100" i="8"/>
  <c r="BW100" i="8"/>
  <c r="AY100" i="8"/>
  <c r="AB100" i="8"/>
  <c r="D100" i="8"/>
  <c r="CR100" i="8"/>
  <c r="BV100" i="8"/>
  <c r="AW100" i="8"/>
  <c r="AA100" i="8"/>
  <c r="C100" i="8"/>
  <c r="CP100" i="8"/>
  <c r="BT100" i="8"/>
  <c r="AV100" i="8"/>
  <c r="Z100" i="8"/>
  <c r="CO100" i="8"/>
  <c r="BQ100" i="8"/>
  <c r="AT100" i="8"/>
  <c r="X100" i="8"/>
  <c r="CL100" i="8"/>
  <c r="BM100" i="8"/>
  <c r="AQ100" i="8"/>
  <c r="S100" i="8"/>
  <c r="CJ100" i="8"/>
  <c r="BL100" i="8"/>
  <c r="AP100" i="8"/>
  <c r="Q100" i="8"/>
  <c r="CG100" i="8"/>
  <c r="BJ100" i="8"/>
  <c r="AN100" i="8"/>
  <c r="P100" i="8"/>
  <c r="CF100" i="8"/>
  <c r="BI100" i="8"/>
  <c r="AK100" i="8"/>
  <c r="N100" i="8"/>
  <c r="BO100" i="8"/>
  <c r="BH100" i="8"/>
  <c r="BF100" i="8"/>
  <c r="BD100" i="8"/>
  <c r="AS100" i="8"/>
  <c r="AR100" i="8"/>
  <c r="AJ100" i="8"/>
  <c r="AG100" i="8"/>
  <c r="AF100" i="8"/>
  <c r="U100" i="8"/>
  <c r="CN100" i="8"/>
  <c r="T100" i="8"/>
  <c r="CM100" i="8"/>
  <c r="M100" i="8"/>
  <c r="CE100" i="8"/>
  <c r="K100" i="8"/>
  <c r="CB100" i="8"/>
  <c r="J100" i="8"/>
  <c r="BZ100" i="8"/>
  <c r="BP100" i="8"/>
  <c r="CU2" i="8"/>
  <c r="CU100" i="8" s="1"/>
  <c r="CT3" i="8"/>
  <c r="CT4" i="8"/>
  <c r="CT5" i="8"/>
  <c r="CT6" i="8"/>
  <c r="CT7" i="8"/>
  <c r="CT8" i="8"/>
  <c r="CT9" i="8"/>
  <c r="CT10" i="8"/>
  <c r="CT11" i="8"/>
  <c r="CT12" i="8"/>
  <c r="CT13" i="8"/>
  <c r="CT14" i="8"/>
  <c r="CT15" i="8"/>
  <c r="CT16" i="8"/>
  <c r="CT17" i="8"/>
  <c r="CT18" i="8"/>
  <c r="CT19" i="8"/>
  <c r="CT20" i="8"/>
  <c r="CT21" i="8"/>
  <c r="CT22" i="8"/>
  <c r="CT23" i="8"/>
  <c r="CT24" i="8"/>
  <c r="CT25" i="8"/>
  <c r="CT26" i="8"/>
  <c r="CT27" i="8"/>
  <c r="CT28" i="8"/>
  <c r="CT29" i="8"/>
  <c r="CT30" i="8"/>
  <c r="CT31" i="8"/>
  <c r="CT32" i="8"/>
  <c r="CT33" i="8"/>
  <c r="CT34" i="8"/>
  <c r="CT35" i="8"/>
  <c r="CT36" i="8"/>
  <c r="CT37" i="8"/>
  <c r="CT38" i="8"/>
  <c r="CT39" i="8"/>
  <c r="CT40" i="8"/>
  <c r="CT41" i="8"/>
  <c r="CT42" i="8"/>
  <c r="CT43" i="8"/>
  <c r="CT44" i="8"/>
  <c r="CT45" i="8"/>
  <c r="CT46" i="8"/>
  <c r="CT47" i="8"/>
  <c r="CT48" i="8"/>
  <c r="CT49" i="8"/>
  <c r="CT50" i="8"/>
  <c r="CT51" i="8"/>
  <c r="CT52" i="8"/>
  <c r="CT53" i="8"/>
  <c r="CT54" i="8"/>
  <c r="CT55" i="8"/>
  <c r="CT56" i="8"/>
  <c r="CT57" i="8"/>
  <c r="CT58" i="8"/>
  <c r="CT59" i="8"/>
  <c r="CT60" i="8"/>
  <c r="CT61" i="8"/>
  <c r="CT62" i="8"/>
  <c r="CT63" i="8"/>
  <c r="CT64" i="8"/>
  <c r="CT65" i="8"/>
  <c r="CT66" i="8"/>
  <c r="CT67" i="8"/>
  <c r="CT68" i="8"/>
  <c r="CT69" i="8"/>
  <c r="CT70" i="8"/>
  <c r="CT71" i="8"/>
  <c r="CT72" i="8"/>
  <c r="CT73" i="8"/>
  <c r="CT74" i="8"/>
  <c r="CT75" i="8"/>
  <c r="CT76" i="8"/>
  <c r="CT77" i="8"/>
  <c r="CT78" i="8"/>
  <c r="CT79" i="8"/>
  <c r="CT80" i="8"/>
  <c r="CT81" i="8"/>
  <c r="CT82" i="8"/>
  <c r="CT83" i="8"/>
  <c r="CT84" i="8"/>
  <c r="CT85" i="8"/>
  <c r="CT86" i="8"/>
  <c r="CT87" i="8"/>
  <c r="CT88" i="8"/>
  <c r="CT89" i="8"/>
  <c r="CT90" i="8"/>
  <c r="CT91" i="8"/>
  <c r="CT92" i="8"/>
  <c r="CT93" i="8"/>
  <c r="CT94" i="8"/>
  <c r="CT95" i="8"/>
  <c r="CT96" i="8"/>
  <c r="CT97" i="8"/>
  <c r="CT98" i="8"/>
  <c r="A101" i="8"/>
  <c r="CH101" i="8" l="1"/>
  <c r="BR101" i="8"/>
  <c r="BB101" i="8"/>
  <c r="AL101" i="8"/>
  <c r="V101" i="8"/>
  <c r="F101" i="8"/>
  <c r="CF101" i="8"/>
  <c r="BP101" i="8"/>
  <c r="AZ101" i="8"/>
  <c r="AJ101" i="8"/>
  <c r="T101" i="8"/>
  <c r="D101" i="8"/>
  <c r="CU101" i="8"/>
  <c r="CE101" i="8"/>
  <c r="BO101" i="8"/>
  <c r="AY101" i="8"/>
  <c r="AI101" i="8"/>
  <c r="S101" i="8"/>
  <c r="C101" i="8"/>
  <c r="CT101" i="8"/>
  <c r="CS101" i="8"/>
  <c r="CR101" i="8"/>
  <c r="CQ101" i="8"/>
  <c r="CA101" i="8"/>
  <c r="BK101" i="8"/>
  <c r="AU101" i="8"/>
  <c r="AE101" i="8"/>
  <c r="O101" i="8"/>
  <c r="CP101" i="8"/>
  <c r="CO101" i="8"/>
  <c r="CN101" i="8"/>
  <c r="BX101" i="8"/>
  <c r="BH101" i="8"/>
  <c r="AR101" i="8"/>
  <c r="AB101" i="8"/>
  <c r="L101" i="8"/>
  <c r="CM101" i="8"/>
  <c r="BW101" i="8"/>
  <c r="BA101" i="8"/>
  <c r="AC101" i="8"/>
  <c r="G101" i="8"/>
  <c r="BT101" i="8"/>
  <c r="AV101" i="8"/>
  <c r="Y101" i="8"/>
  <c r="BS101" i="8"/>
  <c r="AT101" i="8"/>
  <c r="X101" i="8"/>
  <c r="BQ101" i="8"/>
  <c r="AS101" i="8"/>
  <c r="W101" i="8"/>
  <c r="CL101" i="8"/>
  <c r="BN101" i="8"/>
  <c r="AQ101" i="8"/>
  <c r="U101" i="8"/>
  <c r="CK101" i="8"/>
  <c r="BM101" i="8"/>
  <c r="AP101" i="8"/>
  <c r="R101" i="8"/>
  <c r="CJ101" i="8"/>
  <c r="BL101" i="8"/>
  <c r="AO101" i="8"/>
  <c r="Q101" i="8"/>
  <c r="CD101" i="8"/>
  <c r="BG101" i="8"/>
  <c r="AK101" i="8"/>
  <c r="M101" i="8"/>
  <c r="CC101" i="8"/>
  <c r="BF101" i="8"/>
  <c r="AH101" i="8"/>
  <c r="K101" i="8"/>
  <c r="CB101" i="8"/>
  <c r="BE101" i="8"/>
  <c r="AG101" i="8"/>
  <c r="J101" i="8"/>
  <c r="BZ101" i="8"/>
  <c r="BD101" i="8"/>
  <c r="AF101" i="8"/>
  <c r="I101" i="8"/>
  <c r="AN101" i="8"/>
  <c r="AM101" i="8"/>
  <c r="AD101" i="8"/>
  <c r="AA101" i="8"/>
  <c r="Z101" i="8"/>
  <c r="P101" i="8"/>
  <c r="CI101" i="8"/>
  <c r="N101" i="8"/>
  <c r="CG101" i="8"/>
  <c r="H101" i="8"/>
  <c r="BY101" i="8"/>
  <c r="E101" i="8"/>
  <c r="BV101" i="8"/>
  <c r="B101" i="8"/>
  <c r="BU101" i="8"/>
  <c r="BJ101" i="8"/>
  <c r="BI101" i="8"/>
  <c r="BC101" i="8"/>
  <c r="AX101" i="8"/>
  <c r="AW101" i="8"/>
  <c r="CV2" i="8"/>
  <c r="CV101" i="8" s="1"/>
  <c r="CU4" i="8"/>
  <c r="CU3" i="8"/>
  <c r="CU5" i="8"/>
  <c r="CU6" i="8"/>
  <c r="CU7" i="8"/>
  <c r="CU8" i="8"/>
  <c r="CU9" i="8"/>
  <c r="CU10" i="8"/>
  <c r="CU11" i="8"/>
  <c r="CU12" i="8"/>
  <c r="CU13" i="8"/>
  <c r="CU14" i="8"/>
  <c r="CU15" i="8"/>
  <c r="CU16" i="8"/>
  <c r="CU17" i="8"/>
  <c r="CU18" i="8"/>
  <c r="CU19" i="8"/>
  <c r="CU20" i="8"/>
  <c r="CU21" i="8"/>
  <c r="CU22" i="8"/>
  <c r="CU23" i="8"/>
  <c r="CU24" i="8"/>
  <c r="CU25" i="8"/>
  <c r="CU26" i="8"/>
  <c r="CU27" i="8"/>
  <c r="CU28" i="8"/>
  <c r="CU29" i="8"/>
  <c r="CU30" i="8"/>
  <c r="CU31" i="8"/>
  <c r="CU32" i="8"/>
  <c r="CU33" i="8"/>
  <c r="CU34" i="8"/>
  <c r="CU35" i="8"/>
  <c r="CU36" i="8"/>
  <c r="CU37" i="8"/>
  <c r="CU38" i="8"/>
  <c r="CU39" i="8"/>
  <c r="CU40" i="8"/>
  <c r="CU41" i="8"/>
  <c r="CU42" i="8"/>
  <c r="CU43" i="8"/>
  <c r="CU44" i="8"/>
  <c r="CU45" i="8"/>
  <c r="CU46" i="8"/>
  <c r="CU47" i="8"/>
  <c r="CU48" i="8"/>
  <c r="CU49" i="8"/>
  <c r="CU50" i="8"/>
  <c r="CU51" i="8"/>
  <c r="CU52" i="8"/>
  <c r="CU53" i="8"/>
  <c r="CU54" i="8"/>
  <c r="CU55" i="8"/>
  <c r="CU56" i="8"/>
  <c r="CU57" i="8"/>
  <c r="CU58" i="8"/>
  <c r="CU59" i="8"/>
  <c r="CU60" i="8"/>
  <c r="CU61" i="8"/>
  <c r="CU62" i="8"/>
  <c r="CU63" i="8"/>
  <c r="CU64" i="8"/>
  <c r="CU65" i="8"/>
  <c r="CU66" i="8"/>
  <c r="CU67" i="8"/>
  <c r="CU68" i="8"/>
  <c r="CU69" i="8"/>
  <c r="CU70" i="8"/>
  <c r="CU71" i="8"/>
  <c r="CU72" i="8"/>
  <c r="CU73" i="8"/>
  <c r="CU74" i="8"/>
  <c r="CU75" i="8"/>
  <c r="CU76" i="8"/>
  <c r="CU77" i="8"/>
  <c r="CU78" i="8"/>
  <c r="CU79" i="8"/>
  <c r="CU80" i="8"/>
  <c r="CU81" i="8"/>
  <c r="CU82" i="8"/>
  <c r="CU83" i="8"/>
  <c r="CU84" i="8"/>
  <c r="CU85" i="8"/>
  <c r="CU86" i="8"/>
  <c r="CU87" i="8"/>
  <c r="CU88" i="8"/>
  <c r="CU89" i="8"/>
  <c r="CU90" i="8"/>
  <c r="CU91" i="8"/>
  <c r="CU92" i="8"/>
  <c r="CU93" i="8"/>
  <c r="CU94" i="8"/>
  <c r="CU95" i="8"/>
  <c r="CU96" i="8"/>
  <c r="CU97" i="8"/>
  <c r="CU98" i="8"/>
  <c r="CU99" i="8"/>
  <c r="CV4" i="8" l="1"/>
  <c r="CV3" i="8"/>
  <c r="CV5" i="8"/>
  <c r="CV6" i="8"/>
  <c r="CV7" i="8"/>
  <c r="CV8" i="8"/>
  <c r="CV9" i="8"/>
  <c r="CV10" i="8"/>
  <c r="CV11" i="8"/>
  <c r="CV12" i="8"/>
  <c r="CV13" i="8"/>
  <c r="CV14" i="8"/>
  <c r="CV15" i="8"/>
  <c r="CV16" i="8"/>
  <c r="CV17" i="8"/>
  <c r="CV18" i="8"/>
  <c r="CV19" i="8"/>
  <c r="CV20" i="8"/>
  <c r="CV21" i="8"/>
  <c r="CV22" i="8"/>
  <c r="CV23" i="8"/>
  <c r="CV24" i="8"/>
  <c r="CV25" i="8"/>
  <c r="CV26" i="8"/>
  <c r="CV27" i="8"/>
  <c r="CV28" i="8"/>
  <c r="CV29" i="8"/>
  <c r="CV30" i="8"/>
  <c r="CV31" i="8"/>
  <c r="CV32" i="8"/>
  <c r="CV33" i="8"/>
  <c r="CV34" i="8"/>
  <c r="CV35" i="8"/>
  <c r="CV36" i="8"/>
  <c r="CV37" i="8"/>
  <c r="CV38" i="8"/>
  <c r="CV39" i="8"/>
  <c r="CV40" i="8"/>
  <c r="CV41" i="8"/>
  <c r="CV42" i="8"/>
  <c r="CV43" i="8"/>
  <c r="CV44" i="8"/>
  <c r="CV45" i="8"/>
  <c r="CV46" i="8"/>
  <c r="CV47" i="8"/>
  <c r="CV48" i="8"/>
  <c r="CV49" i="8"/>
  <c r="CV50" i="8"/>
  <c r="CV51" i="8"/>
  <c r="CV52" i="8"/>
  <c r="CV53" i="8"/>
  <c r="CV54" i="8"/>
  <c r="CV55" i="8"/>
  <c r="CV56" i="8"/>
  <c r="CV57" i="8"/>
  <c r="CV58" i="8"/>
  <c r="CV59" i="8"/>
  <c r="CV60" i="8"/>
  <c r="CV61" i="8"/>
  <c r="CV62" i="8"/>
  <c r="CV63" i="8"/>
  <c r="CV64" i="8"/>
  <c r="CV65" i="8"/>
  <c r="CV66" i="8"/>
  <c r="CV67" i="8"/>
  <c r="CV68" i="8"/>
  <c r="CV69" i="8"/>
  <c r="CV70" i="8"/>
  <c r="CV71" i="8"/>
  <c r="CV72" i="8"/>
  <c r="CV73" i="8"/>
  <c r="CV74" i="8"/>
  <c r="CV75" i="8"/>
  <c r="CV76" i="8"/>
  <c r="CV77" i="8"/>
  <c r="CV78" i="8"/>
  <c r="CV79" i="8"/>
  <c r="CV80" i="8"/>
  <c r="CV81" i="8"/>
  <c r="CV82" i="8"/>
  <c r="CV83" i="8"/>
  <c r="CV84" i="8"/>
  <c r="CV85" i="8"/>
  <c r="CV86" i="8"/>
  <c r="CV87" i="8"/>
  <c r="CV88" i="8"/>
  <c r="CV89" i="8"/>
  <c r="CV90" i="8"/>
  <c r="CV91" i="8"/>
  <c r="CV92" i="8"/>
  <c r="CV93" i="8"/>
  <c r="CV94" i="8"/>
  <c r="CV95" i="8"/>
  <c r="CV96" i="8"/>
  <c r="CV97" i="8"/>
  <c r="CV98" i="8"/>
  <c r="CV99" i="8"/>
  <c r="CV100" i="8"/>
  <c r="H17" i="6" l="1"/>
</calcChain>
</file>

<file path=xl/sharedStrings.xml><?xml version="1.0" encoding="utf-8"?>
<sst xmlns="http://schemas.openxmlformats.org/spreadsheetml/2006/main" count="317" uniqueCount="244">
  <si>
    <t>Impairment amount</t>
  </si>
  <si>
    <t>NEL A</t>
  </si>
  <si>
    <t>Pain</t>
  </si>
  <si>
    <t>Mobility</t>
  </si>
  <si>
    <t>Social Relationships</t>
  </si>
  <si>
    <t>Other loss</t>
  </si>
  <si>
    <t>NEL B</t>
  </si>
  <si>
    <t>Total PI</t>
  </si>
  <si>
    <t>NEL Scores</t>
  </si>
  <si>
    <t>Lifestyle</t>
  </si>
  <si>
    <t>COMPENSATION FACTORS - PEACETIME</t>
  </si>
  <si>
    <t>COMPENSATION FACTORS - WARLIKE/NON-WARLIKE</t>
  </si>
  <si>
    <t>Combined Impairment Rating - All Conditions</t>
  </si>
  <si>
    <t>Lifestyle Rating (Option 2)</t>
  </si>
  <si>
    <t>Opt2 LS</t>
  </si>
  <si>
    <t>AGE</t>
  </si>
  <si>
    <t>MALE</t>
  </si>
  <si>
    <t>FEMALE</t>
  </si>
  <si>
    <t>PERMANENT IMPAIRMENT</t>
  </si>
  <si>
    <t>LUMP SUM OPTION (if available)</t>
  </si>
  <si>
    <t>Age next birthday</t>
  </si>
  <si>
    <t>Male</t>
  </si>
  <si>
    <t>Female</t>
  </si>
  <si>
    <t>Weekly</t>
  </si>
  <si>
    <t>LS Rating (Opt 2)</t>
  </si>
  <si>
    <t>CONDITION</t>
  </si>
  <si>
    <t>IMP PTS</t>
  </si>
  <si>
    <t>Combined Impairment Points</t>
  </si>
  <si>
    <t>Expected General Rate Pension (including Energy Supplement)</t>
  </si>
  <si>
    <t>Impairment</t>
  </si>
  <si>
    <t>N/A</t>
  </si>
  <si>
    <t>Assessed Degree of Incapacity</t>
  </si>
  <si>
    <t>LSR OPT 2 - VEA</t>
  </si>
  <si>
    <t>LSR</t>
  </si>
  <si>
    <r>
      <t>Enter the assesed Impairment Points for each condition</t>
    </r>
    <r>
      <rPr>
        <b/>
        <sz val="11"/>
        <color theme="1"/>
        <rFont val="Calibri"/>
        <family val="2"/>
        <scheme val="minor"/>
      </rPr>
      <t xml:space="preserve"> (or the combined total if already known) </t>
    </r>
    <r>
      <rPr>
        <sz val="11"/>
        <color theme="1"/>
        <rFont val="Calibri"/>
        <family val="2"/>
        <scheme val="minor"/>
      </rPr>
      <t xml:space="preserve">in the </t>
    </r>
    <r>
      <rPr>
        <sz val="11"/>
        <color theme="4"/>
        <rFont val="Calibri"/>
        <family val="2"/>
        <scheme val="minor"/>
      </rPr>
      <t xml:space="preserve">blue </t>
    </r>
    <r>
      <rPr>
        <sz val="11"/>
        <rFont val="Calibri"/>
        <family val="2"/>
        <scheme val="minor"/>
      </rPr>
      <t>cells.  You may also enter the condition names if you wish to print off a record.</t>
    </r>
  </si>
  <si>
    <r>
      <t>1</t>
    </r>
    <r>
      <rPr>
        <b/>
        <sz val="11"/>
        <color theme="1"/>
        <rFont val="Calibri"/>
        <family val="2"/>
        <scheme val="minor"/>
      </rPr>
      <t xml:space="preserve">
(or total)</t>
    </r>
  </si>
  <si>
    <t>ITEM</t>
  </si>
  <si>
    <t>Default Lifestyle Rating (Option 2)</t>
  </si>
  <si>
    <t>Condition</t>
  </si>
  <si>
    <t>Impairment Points</t>
  </si>
  <si>
    <t>DEGREE OF INCAPACITY - VEA   (GARP 2016 -  Scale 23.1)</t>
  </si>
  <si>
    <t>SCROLL UP FOR MRCA COMPENSATION FACTOR TABLES (GARP (M) 23.1 /23.2)</t>
  </si>
  <si>
    <t>SCROLL UP AND RIGHT FOR GARP 2016 - DEGREE OF INCAPACITY SCALE 23.1</t>
  </si>
  <si>
    <t>DRCA PERMANENT IMPAIRMENT</t>
  </si>
  <si>
    <t>Maximum Lump Sum</t>
  </si>
  <si>
    <t>Maximum non-Economic Loss - NEL 'A'</t>
  </si>
  <si>
    <r>
      <rPr>
        <b/>
        <sz val="11"/>
        <color rgb="FFFF0000"/>
        <rFont val="Calibri"/>
        <family val="2"/>
        <scheme val="minor"/>
      </rPr>
      <t xml:space="preserve">IMPORTANT:  DRCA Whole Person Impairments (WPIs) are NOT combined except when they are the result of the same discreet injury.  HCA case Canute refers.  Also see CLIK SRCA Resources Library 5.4.2 re calculating Combined WPI.
</t>
    </r>
    <r>
      <rPr>
        <b/>
        <sz val="11"/>
        <rFont val="Calibri"/>
        <family val="2"/>
        <scheme val="minor"/>
      </rPr>
      <t>T</t>
    </r>
    <r>
      <rPr>
        <sz val="11"/>
        <rFont val="Calibri"/>
        <family val="2"/>
        <scheme val="minor"/>
      </rPr>
      <t>he values for Whole Person Impairment (WPI) and Non-Economic Loss (NEL) factors in the blue coloured cells may be changed for calculation of each impairment.</t>
    </r>
  </si>
  <si>
    <t>DATE</t>
  </si>
  <si>
    <t>Enter alternative LSR if different from Option 2</t>
  </si>
  <si>
    <t>LUMP SUM</t>
  </si>
  <si>
    <t>NEL A AND B</t>
  </si>
  <si>
    <t>Maximum Weekly PI Compensation Payable</t>
  </si>
  <si>
    <t>Combined impairment points - MRCA, DRCA, (VEA)</t>
  </si>
  <si>
    <t>COMPENSATION
CALCULATOR</t>
  </si>
  <si>
    <r>
      <rPr>
        <b/>
        <sz val="8"/>
        <color theme="1"/>
        <rFont val="Calibri"/>
        <family val="2"/>
        <scheme val="minor"/>
      </rPr>
      <t>DISCLAIMER</t>
    </r>
    <r>
      <rPr>
        <sz val="8"/>
        <color theme="1"/>
        <rFont val="Calibri"/>
        <family val="2"/>
        <scheme val="minor"/>
      </rPr>
      <t xml:space="preserve">
This calculator is intended only to provide guidance as to the amount of compensation that may be payable for a particular level of incapacity.  Actual entitlements as calculated by the Department of Veterans' Affairs may differ.
</t>
    </r>
  </si>
  <si>
    <t>Whole Person Impairment (%)</t>
  </si>
  <si>
    <r>
      <rPr>
        <b/>
        <sz val="11"/>
        <color theme="4" tint="-0.249977111117893"/>
        <rFont val="Calibri"/>
        <family val="2"/>
        <scheme val="minor"/>
      </rPr>
      <t>To check current  rates  'Google' 'DVA Pension Rates' AND 
'DVA Energy Supplement'</t>
    </r>
    <r>
      <rPr>
        <sz val="11"/>
        <color theme="4" tint="-0.249977111117893"/>
        <rFont val="Calibri"/>
        <family val="2"/>
        <scheme val="minor"/>
      </rPr>
      <t xml:space="preserve"> </t>
    </r>
  </si>
  <si>
    <r>
      <rPr>
        <sz val="11"/>
        <color rgb="FFFF0000"/>
        <rFont val="Calibri"/>
        <family val="2"/>
        <scheme val="minor"/>
      </rPr>
      <t>Current General Rate
Energy Supplement</t>
    </r>
    <r>
      <rPr>
        <sz val="11"/>
        <color theme="1"/>
        <rFont val="Calibri"/>
        <family val="2"/>
        <scheme val="minor"/>
      </rPr>
      <t xml:space="preserve"> </t>
    </r>
  </si>
  <si>
    <t>SCROLL UP PLEASE</t>
  </si>
  <si>
    <t>ACTUARIAL TABLE</t>
  </si>
  <si>
    <t>"Operational"</t>
  </si>
  <si>
    <t>"Peacetime"</t>
  </si>
  <si>
    <t>"LSRating"</t>
  </si>
  <si>
    <t>"VEAIncap"</t>
  </si>
  <si>
    <t>Current</t>
  </si>
  <si>
    <t>Date</t>
  </si>
  <si>
    <t>July 20</t>
  </si>
  <si>
    <t>July 19</t>
  </si>
  <si>
    <t>July 18</t>
  </si>
  <si>
    <t>July 17</t>
  </si>
  <si>
    <t>July 16</t>
  </si>
  <si>
    <t>Impairment Rating (B) - Peacetime Conditions</t>
  </si>
  <si>
    <t>Alternate LSR if NOT Option 2 Leave blank or '0' otherwise</t>
  </si>
  <si>
    <t>DRCA HISTORICAL MAXIMA</t>
  </si>
  <si>
    <t>"DRCA_PI"</t>
  </si>
  <si>
    <t>TOTAL</t>
  </si>
  <si>
    <t>"MRCA_PI"</t>
  </si>
  <si>
    <t>MRCA Historical Max PI</t>
  </si>
  <si>
    <t>SCROLL UP FOR  ACCESS TO 
ACTUARIAL TABLES</t>
  </si>
  <si>
    <r>
      <t>CF</t>
    </r>
    <r>
      <rPr>
        <sz val="8"/>
        <color theme="0" tint="-0.249977111117893"/>
        <rFont val="Calibri"/>
        <family val="2"/>
        <scheme val="minor"/>
      </rPr>
      <t>wl</t>
    </r>
  </si>
  <si>
    <r>
      <t>CF</t>
    </r>
    <r>
      <rPr>
        <sz val="8"/>
        <color theme="0" tint="-0.249977111117893"/>
        <rFont val="Calibri"/>
        <family val="2"/>
        <scheme val="minor"/>
      </rPr>
      <t>pt</t>
    </r>
  </si>
  <si>
    <t>A+B =</t>
  </si>
  <si>
    <r>
      <t>A * CF</t>
    </r>
    <r>
      <rPr>
        <sz val="8"/>
        <color theme="0" tint="-0.34998626667073579"/>
        <rFont val="Calibri"/>
        <family val="2"/>
        <scheme val="minor"/>
      </rPr>
      <t>wl</t>
    </r>
    <r>
      <rPr>
        <sz val="11"/>
        <color theme="0" tint="-0.34998626667073579"/>
        <rFont val="Calibri"/>
        <family val="2"/>
        <scheme val="minor"/>
      </rPr>
      <t xml:space="preserve"> =</t>
    </r>
  </si>
  <si>
    <r>
      <t>B * CF</t>
    </r>
    <r>
      <rPr>
        <sz val="8"/>
        <color theme="0" tint="-0.34998626667073579"/>
        <rFont val="Calibri"/>
        <family val="2"/>
        <scheme val="minor"/>
      </rPr>
      <t>pt</t>
    </r>
    <r>
      <rPr>
        <sz val="11"/>
        <color theme="0" tint="-0.34998626667073579"/>
        <rFont val="Calibri"/>
        <family val="2"/>
        <scheme val="minor"/>
      </rPr>
      <t xml:space="preserve"> =</t>
    </r>
  </si>
  <si>
    <r>
      <t>(A*CF</t>
    </r>
    <r>
      <rPr>
        <sz val="8"/>
        <color theme="0" tint="-0.34998626667073579"/>
        <rFont val="Calibri"/>
        <family val="2"/>
        <scheme val="minor"/>
      </rPr>
      <t>wl + B*</t>
    </r>
    <r>
      <rPr>
        <sz val="10"/>
        <color theme="0" tint="-0.34998626667073579"/>
        <rFont val="Calibri"/>
        <family val="2"/>
        <scheme val="minor"/>
      </rPr>
      <t>CF</t>
    </r>
    <r>
      <rPr>
        <sz val="8"/>
        <color theme="0" tint="-0.34998626667073579"/>
        <rFont val="Calibri"/>
        <family val="2"/>
        <scheme val="minor"/>
      </rPr>
      <t xml:space="preserve">pt </t>
    </r>
    <r>
      <rPr>
        <sz val="11"/>
        <color theme="0" tint="-0.34998626667073579"/>
        <rFont val="Calibri"/>
        <family val="2"/>
        <scheme val="minor"/>
      </rPr>
      <t>)/A +B</t>
    </r>
  </si>
  <si>
    <t xml:space="preserve"> </t>
  </si>
  <si>
    <t>Guide to the Calculation of Permanent Impairment, Part 1, Table 6</t>
  </si>
  <si>
    <t>ES</t>
  </si>
  <si>
    <t>q</t>
  </si>
  <si>
    <t>CLICK ABOVE AND SELECT PERIOD FROM DROPDOWN</t>
  </si>
  <si>
    <t>CLICK ABOVE AND SELECT EFFECTIVE PERIOD
FROM DROPDOWN</t>
  </si>
  <si>
    <t>©  Roger W Greene 2022</t>
  </si>
  <si>
    <t>COMBINED VALUES TABLE (VEA, DRCA, MRCA) - "COMB_VAL"</t>
  </si>
  <si>
    <t>Factor</t>
  </si>
  <si>
    <t>GARP(M) Chapter 23/Chapter 25</t>
  </si>
  <si>
    <t>SELECT RELEVANT MAX WEEKLY PI AT CELL C4 !!</t>
  </si>
  <si>
    <r>
      <t xml:space="preserve">TO USE THE COMPENSATION CALCULATOR PLEASE 'ENABLE MACROS' ABOVE </t>
    </r>
    <r>
      <rPr>
        <b/>
        <sz val="14"/>
        <color rgb="FFFF0000"/>
        <rFont val="Calibri"/>
        <family val="2"/>
        <scheme val="minor"/>
      </rPr>
      <t>OR IN:</t>
    </r>
    <r>
      <rPr>
        <b/>
        <sz val="20"/>
        <color rgb="FFFF0000"/>
        <rFont val="Calibri"/>
        <family val="2"/>
        <scheme val="minor"/>
      </rPr>
      <t xml:space="preserve">
</t>
    </r>
    <r>
      <rPr>
        <b/>
        <sz val="14"/>
        <color rgb="FFFF0000"/>
        <rFont val="Calibri"/>
        <family val="2"/>
        <scheme val="minor"/>
      </rPr>
      <t>File\Options\Trust Centre\Settings\Macro Settings</t>
    </r>
    <r>
      <rPr>
        <b/>
        <sz val="20"/>
        <color rgb="FFFF0000"/>
        <rFont val="Calibri"/>
        <family val="2"/>
        <scheme val="minor"/>
      </rPr>
      <t xml:space="preserve">
</t>
    </r>
    <r>
      <rPr>
        <b/>
        <sz val="14"/>
        <color rgb="FFFF0000"/>
        <rFont val="Calibri"/>
        <family val="2"/>
        <scheme val="minor"/>
      </rPr>
      <t>then restart 'Compensation Calculator'</t>
    </r>
  </si>
  <si>
    <t>July 21</t>
  </si>
  <si>
    <t xml:space="preserve">                                                                NEL 'B'</t>
  </si>
  <si>
    <t xml:space="preserve">ACTUARIAL TABLE </t>
  </si>
  <si>
    <t>Eff Date</t>
  </si>
  <si>
    <t>Amt</t>
  </si>
  <si>
    <t>Period</t>
  </si>
  <si>
    <t xml:space="preserve">SCROLL UP FOR
ACTUARIAL TABLES </t>
  </si>
  <si>
    <t>SCROLL UP FOR
GARP 2016 SCALE 23.1</t>
  </si>
  <si>
    <t>MRCA                                                   MRCA                                                   MRCA                                                   MRCA</t>
  </si>
  <si>
    <t>VEA                                  VEA                              VEA                                VEA</t>
  </si>
  <si>
    <t>DRCA</t>
  </si>
  <si>
    <t>For impairment greater than 80 points, the value is always 1.00.</t>
  </si>
  <si>
    <t>VEA HISTORICAL GENERAL RATE (INCL ELEC SUPP)
"VEA_GEN_RATE"</t>
  </si>
  <si>
    <t>"VEA_LSR"</t>
  </si>
  <si>
    <t>20 Mar 19</t>
  </si>
  <si>
    <t>20 Sep 19</t>
  </si>
  <si>
    <t>20 Mar 20</t>
  </si>
  <si>
    <t>20 Sep 20</t>
  </si>
  <si>
    <t>20 Mar 21</t>
  </si>
  <si>
    <t>20 Sep 21</t>
  </si>
  <si>
    <t>DISABILITY COMPENSATION - VEA</t>
  </si>
  <si>
    <r>
      <t xml:space="preserve">100% General Rate  Compensation
</t>
    </r>
    <r>
      <rPr>
        <sz val="11"/>
        <rFont val="Calibri"/>
        <family val="2"/>
        <scheme val="minor"/>
      </rPr>
      <t>(Incl Energy Supplement)</t>
    </r>
  </si>
  <si>
    <t>Weekly Amount:</t>
  </si>
  <si>
    <t>Lump Sum (100%)</t>
  </si>
  <si>
    <t>Factor:</t>
  </si>
  <si>
    <t>20 Mar 22</t>
  </si>
  <si>
    <t>20 Sep 22</t>
  </si>
  <si>
    <t>Computers</t>
  </si>
  <si>
    <t>Valid for</t>
  </si>
  <si>
    <t>July 22</t>
  </si>
  <si>
    <t>20 Mar 23</t>
  </si>
  <si>
    <t>20 Sep 23</t>
  </si>
  <si>
    <t>July 23</t>
  </si>
  <si>
    <t>20 Mar 24</t>
  </si>
  <si>
    <t>20 Sep 24</t>
  </si>
  <si>
    <t>F/N</t>
  </si>
  <si>
    <t>20 Mar 25</t>
  </si>
  <si>
    <t>July 24</t>
  </si>
  <si>
    <t>20 Sep 25</t>
  </si>
  <si>
    <t>"LSFactor15"  (Mar 21)</t>
  </si>
  <si>
    <t>"LSFactor" (Mar 26)</t>
  </si>
  <si>
    <r>
      <t xml:space="preserve">This Table displays information for lump sum elections made on or after </t>
    </r>
    <r>
      <rPr>
        <b/>
        <sz val="11"/>
        <color rgb="FFFF0000"/>
        <rFont val="Arial"/>
        <family val="2"/>
      </rPr>
      <t>1 Mar 2026</t>
    </r>
  </si>
  <si>
    <r>
      <t xml:space="preserve">Small Sum Lump Sum Conversions (after 1 Mar 2026)
</t>
    </r>
    <r>
      <rPr>
        <b/>
        <sz val="11"/>
        <rFont val="Calibri"/>
        <family val="2"/>
        <scheme val="minor"/>
      </rPr>
      <t>(based on age next birthday - in cell H6)</t>
    </r>
  </si>
  <si>
    <r>
      <rPr>
        <b/>
        <sz val="11"/>
        <color theme="0" tint="-0.34998626667073579"/>
        <rFont val="Arial"/>
        <family val="2"/>
      </rPr>
      <t xml:space="preserve">This Table displays information for lump sum elections made </t>
    </r>
    <r>
      <rPr>
        <b/>
        <sz val="11"/>
        <color theme="1"/>
        <rFont val="Arial"/>
        <family val="2"/>
      </rPr>
      <t xml:space="preserve"> </t>
    </r>
    <r>
      <rPr>
        <b/>
        <sz val="11"/>
        <color rgb="FFFF0000"/>
        <rFont val="Arial"/>
        <family val="2"/>
      </rPr>
      <t>1 Mar 2021 - 28 Feb 2026</t>
    </r>
  </si>
  <si>
    <t>IMPS</t>
  </si>
  <si>
    <t>Respiratory System</t>
  </si>
  <si>
    <t>Endocrine System</t>
  </si>
  <si>
    <t>Visual System</t>
  </si>
  <si>
    <t>Psychiatric Conditions</t>
  </si>
  <si>
    <t>Digestive System</t>
  </si>
  <si>
    <t>Urinary System</t>
  </si>
  <si>
    <t>Reproductive System</t>
  </si>
  <si>
    <t>Cardiovascular System</t>
  </si>
  <si>
    <t>SCROLL UP</t>
  </si>
  <si>
    <t>SORTED (COL 'E')</t>
  </si>
  <si>
    <t>UNSORTED
 (COL 'D')</t>
  </si>
  <si>
    <t>Suffering</t>
  </si>
  <si>
    <t>Recreation &amp; leisure activities</t>
  </si>
  <si>
    <t>Loss of expectation of life</t>
  </si>
  <si>
    <t>CLICK ABOVE AND SELECT EFFECTIVE PERIOD FROM DROPDOWN</t>
  </si>
  <si>
    <t>July 25</t>
  </si>
  <si>
    <r>
      <rPr>
        <b/>
        <sz val="11"/>
        <color rgb="FF0070C0"/>
        <rFont val="Calibri"/>
        <family val="2"/>
        <scheme val="minor"/>
      </rPr>
      <t>NOTE:</t>
    </r>
    <r>
      <rPr>
        <sz val="11"/>
        <color rgb="FF0070C0"/>
        <rFont val="Calibri"/>
        <family val="2"/>
        <scheme val="minor"/>
      </rPr>
      <t xml:space="preserve">
</t>
    </r>
    <r>
      <rPr>
        <sz val="11"/>
        <color theme="8"/>
        <rFont val="Calibri"/>
        <family val="2"/>
        <scheme val="minor"/>
      </rPr>
      <t xml:space="preserve">1.  List individual Conditions and/or Impairment Points:  </t>
    </r>
    <r>
      <rPr>
        <b/>
        <sz val="11"/>
        <color rgb="FFFF5050"/>
        <rFont val="Calibri"/>
        <family val="2"/>
        <scheme val="minor"/>
      </rPr>
      <t xml:space="preserve"> IMPORTANT - </t>
    </r>
    <r>
      <rPr>
        <b/>
        <sz val="11"/>
        <color rgb="FFFF0000"/>
        <rFont val="Calibri"/>
        <family val="2"/>
        <scheme val="minor"/>
      </rPr>
      <t xml:space="preserve">FOR MRCA PI       CALCULATIONS  - </t>
    </r>
    <r>
      <rPr>
        <b/>
        <sz val="11"/>
        <color theme="8"/>
        <rFont val="Calibri"/>
        <family val="2"/>
        <scheme val="minor"/>
      </rPr>
      <t xml:space="preserve">ENTER ACCEPTED </t>
    </r>
    <r>
      <rPr>
        <b/>
        <sz val="11"/>
        <color rgb="FFFF5050"/>
        <rFont val="Calibri"/>
        <family val="2"/>
        <scheme val="minor"/>
      </rPr>
      <t xml:space="preserve">WARLIKE/NON-WARLIKE </t>
    </r>
    <r>
      <rPr>
        <b/>
        <sz val="18"/>
        <color rgb="FFFF5050"/>
        <rFont val="Calibri"/>
        <family val="2"/>
        <scheme val="minor"/>
      </rPr>
      <t>OR</t>
    </r>
    <r>
      <rPr>
        <b/>
        <sz val="11"/>
        <color rgb="FFFF5050"/>
        <rFont val="Calibri"/>
        <family val="2"/>
        <scheme val="minor"/>
      </rPr>
      <t xml:space="preserve">  PEACETIME CONDITIONS SEPARATELY.</t>
    </r>
    <r>
      <rPr>
        <b/>
        <sz val="11"/>
        <color rgb="FFFF0000"/>
        <rFont val="Calibri"/>
        <family val="2"/>
        <scheme val="minor"/>
      </rPr>
      <t xml:space="preserve">
2.  DO NOT</t>
    </r>
    <r>
      <rPr>
        <sz val="11"/>
        <color theme="8"/>
        <rFont val="Calibri"/>
        <family val="2"/>
        <scheme val="minor"/>
      </rPr>
      <t xml:space="preserve"> mix MRCA </t>
    </r>
    <r>
      <rPr>
        <sz val="11"/>
        <color rgb="FFFF0000"/>
        <rFont val="Calibri"/>
        <family val="2"/>
        <scheme val="minor"/>
      </rPr>
      <t>Warlike/Non-warlike</t>
    </r>
    <r>
      <rPr>
        <sz val="11"/>
        <color rgb="FF0070C0"/>
        <rFont val="Calibri"/>
        <family val="2"/>
        <scheme val="minor"/>
      </rPr>
      <t xml:space="preserve"> </t>
    </r>
    <r>
      <rPr>
        <sz val="11"/>
        <color theme="8"/>
        <rFont val="Calibri"/>
        <family val="2"/>
        <scheme val="minor"/>
      </rPr>
      <t xml:space="preserve">conditions with </t>
    </r>
    <r>
      <rPr>
        <b/>
        <sz val="11"/>
        <color theme="8"/>
        <rFont val="Calibri"/>
        <family val="2"/>
        <scheme val="minor"/>
      </rPr>
      <t>Peacetime.
3.  DOES NOT HAVE TO BE HIGHEST TO LOWEST - sorts automatically.</t>
    </r>
    <r>
      <rPr>
        <sz val="11"/>
        <color theme="8"/>
        <rFont val="Calibri"/>
        <family val="2"/>
        <scheme val="minor"/>
      </rPr>
      <t xml:space="preserve">
</t>
    </r>
    <r>
      <rPr>
        <sz val="11"/>
        <color rgb="FFFF0000"/>
        <rFont val="Calibri"/>
        <family val="2"/>
        <scheme val="minor"/>
      </rPr>
      <t>4.  FOR DRCA CALCULATIONS (DECISIONS BEFORE 1 JULY 2026)</t>
    </r>
    <r>
      <rPr>
        <sz val="11"/>
        <color theme="8"/>
        <rFont val="Calibri"/>
        <family val="2"/>
        <scheme val="minor"/>
      </rPr>
      <t xml:space="preserve"> </t>
    </r>
    <r>
      <rPr>
        <b/>
        <sz val="11"/>
        <color rgb="FFFF0000"/>
        <rFont val="Calibri"/>
        <family val="2"/>
        <scheme val="minor"/>
      </rPr>
      <t xml:space="preserve">DRCA IMPAIRMENT WPIs are NOT combined </t>
    </r>
    <r>
      <rPr>
        <b/>
        <sz val="11"/>
        <color rgb="FF0070C0"/>
        <rFont val="Calibri"/>
        <family val="2"/>
        <scheme val="minor"/>
      </rPr>
      <t>unless they are the result of the same discreet injury.  HCA case Canute refers.  Also CLIK SRCA Resources Library 5.4.2</t>
    </r>
    <r>
      <rPr>
        <sz val="11"/>
        <color rgb="FF0070C0"/>
        <rFont val="Calibri"/>
        <family val="2"/>
        <scheme val="minor"/>
      </rPr>
      <t>.</t>
    </r>
  </si>
  <si>
    <r>
      <rPr>
        <sz val="11"/>
        <color theme="8"/>
        <rFont val="Calibri"/>
        <family val="2"/>
        <scheme val="minor"/>
      </rPr>
      <t xml:space="preserve">NOTES:  To use this table: 
1.  Select the relevant period from the dropdown list in cell 'C4' above. 
</t>
    </r>
    <r>
      <rPr>
        <sz val="11"/>
        <color theme="1"/>
        <rFont val="Calibri"/>
        <family val="2"/>
        <scheme val="minor"/>
      </rPr>
      <t xml:space="preserve">2. </t>
    </r>
    <r>
      <rPr>
        <sz val="11"/>
        <color rgb="FFFF0000"/>
        <rFont val="Calibri"/>
        <family val="2"/>
        <scheme val="minor"/>
      </rPr>
      <t xml:space="preserve"> Enter Baseline Impairment (in the case of FIRST MRCA claim for VEA or DRCA  veterans) or last MRCA Whole Person Impairment assessment (MRCA Veteran).</t>
    </r>
    <r>
      <rPr>
        <sz val="11"/>
        <color theme="1"/>
        <rFont val="Calibri"/>
        <family val="2"/>
        <scheme val="minor"/>
      </rPr>
      <t xml:space="preserve">
</t>
    </r>
    <r>
      <rPr>
        <sz val="11"/>
        <color theme="8"/>
        <rFont val="Calibri"/>
        <family val="2"/>
        <scheme val="minor"/>
      </rPr>
      <t>3.  Fill in the values for the Combined Warlike/nonWarlike and the Combined      Peacetime Impairment Ratings.  If only one type of Service leave the other "blank".  
4.  To see Lump Sum options (if available) enter age next birthday at 'H6'
5.  If Weekly PI payment is reduced due to offsetting enter actual Weekly PI in cell 'D17' above to see payment options.</t>
    </r>
  </si>
  <si>
    <r>
      <t xml:space="preserve">Weekly PI Payment
</t>
    </r>
    <r>
      <rPr>
        <b/>
        <sz val="11"/>
        <color rgb="FFFF5050"/>
        <rFont val="Calibri"/>
        <family val="2"/>
        <scheme val="minor"/>
      </rPr>
      <t>If cell remains RED then 5 IMPS threshold test not passed</t>
    </r>
  </si>
  <si>
    <t>Impairment Rating (A) - Warlike/nonWarlike Conditions</t>
  </si>
  <si>
    <r>
      <t>Final (Weighted) Impairment Rating  Factor (CF</t>
    </r>
    <r>
      <rPr>
        <i/>
        <sz val="8"/>
        <color theme="1"/>
        <rFont val="Calibri"/>
        <family val="2"/>
        <scheme val="minor"/>
      </rPr>
      <t>final</t>
    </r>
    <r>
      <rPr>
        <i/>
        <sz val="11"/>
        <color theme="1"/>
        <rFont val="Calibri"/>
        <family val="2"/>
        <scheme val="minor"/>
      </rPr>
      <t>)</t>
    </r>
  </si>
  <si>
    <t>BASELINE IMPAIRMENT OR LAST ASSESSED MRCA CH 25 GARP(M) STEP 1 IMPAIRMENT</t>
  </si>
  <si>
    <t>Chewing and Swallowing</t>
  </si>
  <si>
    <r>
      <t xml:space="preserve">NOTE:
Compensation Rates are indexed so you should check that the rates in the calculator (above) are current.  'Google' 'DRCA Compensation Rates
</t>
    </r>
    <r>
      <rPr>
        <b/>
        <sz val="11"/>
        <color rgb="FFFF0000"/>
        <rFont val="Calibri"/>
        <family val="2"/>
        <scheme val="minor"/>
      </rPr>
      <t>APPLICATIONS FOR INCREASE IN PI AFTER 1 JULY 2026 WILL BE DETERMINED UNDER THE MRCA (2026) AND WILL NEED TO EITHER HAVE LIABILITY ACCEPTED FOR A NEW CONDITION OR A WORSENING OF AN EXISTING CONDITION AND  INCREASE OF AT LEAST 5 IMPAIRMENT POINTS TO RECEIVE PI UNDER THE MRCA (2026)</t>
    </r>
    <r>
      <rPr>
        <b/>
        <sz val="11"/>
        <color theme="8"/>
        <rFont val="Calibri"/>
        <family val="2"/>
        <scheme val="minor"/>
      </rPr>
      <t xml:space="preserve">
</t>
    </r>
  </si>
  <si>
    <r>
      <t xml:space="preserve">NOTE:
1.  Select the relevant period from the dropdown list to get General Rate and Electricity Supplement figures.
2.  Enter the Impairment Points for each condition or the Combined Total if known.
The calculator automatically selects the Lifestyle Rating (LSR) appropriate to the Combined Impairment Rating (Option 2).  If a higher LSR  has been approved enter it in the blue LSR cell on the right hand side of the table.
</t>
    </r>
    <r>
      <rPr>
        <sz val="11"/>
        <color rgb="FFFF0000"/>
        <rFont val="Calibri"/>
        <family val="2"/>
        <scheme val="minor"/>
      </rPr>
      <t>APPLICATIONS FOR INCREASE IN DISABILITY COMPENSATION PAYMENT AFTER 1 JULY 2026 WILL BE DETERMINED UNDER THE MRCA (2026) AND WILL NEED TO EITHER HAVE LIABILITY ACCEPTED FOR A NEW CONDITION OR A WORSENING OF AN EXISTING CONDITION AND  INCREASE OF AT LEAST 5 IMPAIRMENT POINTS TO RECEIVE PERMANANT IMPAIRMENT COMPENSATION UNDER THE MRCA (2026)</t>
    </r>
  </si>
  <si>
    <t>PRONTO01</t>
  </si>
  <si>
    <t>COMBINED IMPAIRMENT CALCULATOR - MRCA, DRCA &amp; (VEA) V 5.9</t>
  </si>
  <si>
    <t>Microsoft 365 may block macros that are essential for the functioning of this Calculator.  The macros can be unblocked by RIGHT clicking on the file and opening the 'Properties' dialogue - then check the 'Unblock' property box.</t>
  </si>
  <si>
    <r>
      <t xml:space="preserve">FIRST CLAIM UNDER MRCA (2026) - BASELINE IMPAIRMENT RATING
</t>
    </r>
    <r>
      <rPr>
        <sz val="10"/>
        <color rgb="FF000000"/>
        <rFont val="Calibri"/>
        <family val="2"/>
      </rPr>
      <t>(GARP (M) (2026) - Chapter 26)</t>
    </r>
  </si>
  <si>
    <t>BODY SYSTEM and TABLE(S)</t>
  </si>
  <si>
    <t>Musculo-skeletal System (cont'd)</t>
  </si>
  <si>
    <t xml:space="preserve">               Enter VEA Accepted Condition</t>
  </si>
  <si>
    <t>METs Levels - PIG 1.1</t>
  </si>
  <si>
    <t>Lower limb function (ROM)- PIG 9.2, Lower limb function - PIG 9.5, AMA 5 - Tables 17-14, 17-30.</t>
  </si>
  <si>
    <t>Peripheral Vascular Disease - PIG 1.2</t>
  </si>
  <si>
    <t>Varicose Veins, DVT, oedema, ulceration - PIG 1.3</t>
  </si>
  <si>
    <t>Whole of spine - PIG 9.6</t>
  </si>
  <si>
    <t>Ventilatory function - PIG 2.1</t>
  </si>
  <si>
    <t>Upper Urinary - PIG 10.1</t>
  </si>
  <si>
    <t>Endocrine System - PIG  3.1</t>
  </si>
  <si>
    <t>Lower urinary - PIG 10.2</t>
  </si>
  <si>
    <t>Skin Disorders</t>
  </si>
  <si>
    <t>Functional loss - PIG 4.1</t>
  </si>
  <si>
    <t>Male - PIG 11.1</t>
  </si>
  <si>
    <t>Facial Disfigurement - PIG 4.2</t>
  </si>
  <si>
    <t>Female - PIG 11.2</t>
  </si>
  <si>
    <r>
      <rPr>
        <sz val="11"/>
        <rFont val="Calibri"/>
        <family val="2"/>
      </rPr>
      <t>Mammary glands - PIG</t>
    </r>
    <r>
      <rPr>
        <sz val="11"/>
        <color rgb="FFFF0000"/>
        <rFont val="Calibri"/>
        <family val="2"/>
      </rPr>
      <t xml:space="preserve"> </t>
    </r>
    <r>
      <rPr>
        <sz val="11"/>
        <rFont val="Calibri"/>
        <family val="2"/>
      </rPr>
      <t>11.3</t>
    </r>
  </si>
  <si>
    <t>Psychiatric Conditions.  PIG 5.1</t>
  </si>
  <si>
    <t>Neurological function</t>
  </si>
  <si>
    <t>Cranial nerves - PIG 12.1</t>
  </si>
  <si>
    <t>Disorders of visual acuity - PIG 6.1</t>
  </si>
  <si>
    <t>Comprehension - PIG 12.2</t>
  </si>
  <si>
    <t>Ear, Nose and Throat (ENT) Disorders</t>
  </si>
  <si>
    <t>Expression - PIG 12.3</t>
  </si>
  <si>
    <t>Hearing - PIG 7.1</t>
  </si>
  <si>
    <t>Memory - PIG 12.4</t>
  </si>
  <si>
    <t>Miscellaneous ENT disorders- PIG 7.2</t>
  </si>
  <si>
    <t>Reasoning - PIG 12.5</t>
  </si>
  <si>
    <t>Sleep Disorders</t>
  </si>
  <si>
    <t>Disorders of oesophagus, stomach, duodenum,small intestine,  pancreas, colon, rectum and anus - PIG 8.1</t>
  </si>
  <si>
    <t>AMA 5 - Table 13-4</t>
  </si>
  <si>
    <t>Disorders of liver and biliary tract - PIG 8.2</t>
  </si>
  <si>
    <t>Fistulae and hernia - PIG8.3</t>
  </si>
  <si>
    <t>AMA 5  - Table 11-7</t>
  </si>
  <si>
    <t>Musculo-skeletal System</t>
  </si>
  <si>
    <t>Upper limb function (ROM)- PIG 9.1, Upper limb function - PIG 9.4, AMA 5 - Tables 16-1, 16-2, 16-3.</t>
  </si>
  <si>
    <t>SCROLL UP TO SEE COMPLETE TABLE</t>
  </si>
  <si>
    <t>COMPLETE VEA ACCEPTED CONDITIONS FIRST</t>
  </si>
  <si>
    <t>Amputations - PIG - 9.3, AMA 5  - Table 17-32</t>
  </si>
  <si>
    <t>Miscellaneous</t>
  </si>
  <si>
    <t>Intermittent conditions - PIG 13.1</t>
  </si>
  <si>
    <t>Malignancies - PIG 13.2</t>
  </si>
  <si>
    <r>
      <rPr>
        <b/>
        <sz val="14"/>
        <rFont val="Calibri"/>
        <family val="2"/>
      </rPr>
      <t xml:space="preserve">DRCA ACCEPTED CONDITIONS </t>
    </r>
    <r>
      <rPr>
        <b/>
        <sz val="14"/>
        <color rgb="FFFF0000"/>
        <rFont val="Calibri"/>
        <family val="2"/>
      </rPr>
      <t>(ENTER VEA FIRST !!)</t>
    </r>
    <r>
      <rPr>
        <sz val="11"/>
        <color rgb="FFFF0000"/>
        <rFont val="Calibri"/>
        <family val="2"/>
      </rPr>
      <t xml:space="preserve">
</t>
    </r>
    <r>
      <rPr>
        <b/>
        <sz val="11"/>
        <color rgb="FFFF0000"/>
        <rFont val="Calibri"/>
        <family val="2"/>
      </rPr>
      <t xml:space="preserve">ENTER THE HIGEST RATING FOR A CONDITION FROM THE RELEVANT TABLE(S) - </t>
    </r>
    <r>
      <rPr>
        <b/>
        <sz val="14"/>
        <color rgb="FFFF0000"/>
        <rFont val="Calibri"/>
        <family val="2"/>
      </rPr>
      <t>DO NOT DUPLICATE AN ACCEPTED VEA CONDITION</t>
    </r>
  </si>
  <si>
    <t xml:space="preserve">               Last VEA  WPI  IMPs (Unrounded)  OR  Accepted  Condition  and   IMPs</t>
  </si>
  <si>
    <t>MRCA (2026) BASELINE 
IMPAIRMENT RATING =</t>
  </si>
  <si>
    <r>
      <rPr>
        <b/>
        <sz val="11"/>
        <color rgb="FFFF0000"/>
        <rFont val="Calibri"/>
        <family val="2"/>
      </rPr>
      <t>NOTE:</t>
    </r>
    <r>
      <rPr>
        <b/>
        <sz val="11"/>
        <color theme="1"/>
        <rFont val="Calibri"/>
        <family val="2"/>
      </rPr>
      <t xml:space="preserve">  AMA 5 =</t>
    </r>
    <r>
      <rPr>
        <sz val="11"/>
        <color theme="1"/>
        <rFont val="Calibri"/>
        <family val="2"/>
      </rPr>
      <t xml:space="preserve"> American Medical Association PI Guide - 5th Ed 
</t>
    </r>
    <r>
      <rPr>
        <b/>
        <sz val="11"/>
        <color theme="1"/>
        <rFont val="Calibri"/>
        <family val="2"/>
      </rPr>
      <t xml:space="preserve">              PIG =</t>
    </r>
    <r>
      <rPr>
        <sz val="11"/>
        <color theme="1"/>
        <rFont val="Calibri"/>
        <family val="2"/>
      </rPr>
      <t xml:space="preserve"> Guide to the Assesment of Degree of PI - Table</t>
    </r>
  </si>
  <si>
    <t>By Roger W Greene OAM - July 2026  v. 2.1  16/07/2026</t>
  </si>
  <si>
    <r>
      <t xml:space="preserve">VEA ACCEPTED CONDITIONS
</t>
    </r>
    <r>
      <rPr>
        <b/>
        <sz val="12"/>
        <color rgb="FFFF0000"/>
        <rFont val="Calibri"/>
        <family val="2"/>
      </rPr>
      <t>ENTER VEA ACCEPTED CONDITIONS BEFORE DRCA</t>
    </r>
    <r>
      <rPr>
        <b/>
        <sz val="14"/>
        <rFont val="Calibri"/>
        <family val="2"/>
      </rPr>
      <t xml:space="preserve">
</t>
    </r>
  </si>
  <si>
    <t>Current to June 27</t>
  </si>
  <si>
    <t>N/A=NOT AVAILABLE</t>
  </si>
  <si>
    <t>R W Greene 2018</t>
  </si>
  <si>
    <t>Alternate Weekly PI Payment
(if reduced due to offsetting)
MUST BE BLANK IF NOT IN USE</t>
  </si>
  <si>
    <t>20 Mar 26</t>
  </si>
  <si>
    <t>Current,20 Sep 25-Mar 26,20 Mar 25-Sep 25,20 Sep 24-Mar 25,20 Mar 24-Sep 24,20 Sep 23-Mar 24,20 Mar 23-Sep 23,20 Sep 22-Mar 23,20 Mar 22-Sep 22,20 Sep 21-Mar 22,20 Mar 21-Sep 21,20 Sep 20-Mar 21,20 Mar 20-Sep 20,20 Sep 19-Mar 20,20 Mar 19-Sep 19</t>
  </si>
  <si>
    <t>20 Sep 25-Mar 26</t>
  </si>
  <si>
    <t>20 Mar 25-Sep 25</t>
  </si>
  <si>
    <t>20 Sep 24-Mar 25</t>
  </si>
  <si>
    <t>20 Mar 24-Sep 24</t>
  </si>
  <si>
    <t>20 Sep 23-Mar 24</t>
  </si>
  <si>
    <t>20 Mar 23-Sep 23</t>
  </si>
  <si>
    <t>20 Sep 22-Mar 23</t>
  </si>
  <si>
    <t>20 Mar 22-Sep 22</t>
  </si>
  <si>
    <t>20 Sep 21-Mar 22</t>
  </si>
  <si>
    <t>20 Mar 21-Sep 21</t>
  </si>
  <si>
    <t>20 Mar 20-Sep 20</t>
  </si>
  <si>
    <t>20 Mar 19-Sep 19</t>
  </si>
  <si>
    <t>20 Sep 19-Mar 20</t>
  </si>
  <si>
    <t>20 Sep 20-Mar 21</t>
  </si>
  <si>
    <t>"-- END --"</t>
  </si>
  <si>
    <t>CURRENT</t>
  </si>
  <si>
    <t>-</t>
  </si>
  <si>
    <t>V. 10.5 (LTD)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</si>
</sst>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164" formatCode="&quot;$&quot;#,##0.00_);\(&quot;$&quot;#,##0.00\)"/>
    <numFmt numFmtId="165" formatCode="_(&quot;$&quot;* #,##0.00_);_(&quot;$&quot;* \(#,##0.00\);_(&quot;$&quot;* &quot;-&quot;??_);_(@_)"/>
    <numFmt numFmtId="166" formatCode="###0.000;###0.000"/>
    <numFmt numFmtId="167" formatCode="###0;###0"/>
    <numFmt numFmtId="168" formatCode="&quot;$&quot;#,##0.00"/>
    <numFmt numFmtId="169" formatCode="0.000"/>
    <numFmt numFmtId="170" formatCode=";;;"/>
    <numFmt numFmtId="171" formatCode="[$$-C09]#,##0.00"/>
    <numFmt numFmtId="172" formatCode="dd/mm/yy;@"/>
    <numFmt numFmtId="173" formatCode="d/mm/yy;@"/>
    <numFmt numFmtId="174" formatCode="0.00;[Red]0.00"/>
  </numFmts>
  <fonts count="107" x14ac:knownFonts="1">
    <font>
      <sz val="11"/>
      <color theme="1"/>
      <name val="Calibri"/>
      <family val="2"/>
      <scheme val="minor"/>
    </font>
    <font>
      <sz val="12"/>
      <color theme="1"/>
      <name val="Arial"/>
      <family val="2"/>
    </font>
    <font>
      <sz val="12"/>
      <color theme="1"/>
      <name val="Arial"/>
      <family val="2"/>
    </font>
    <font>
      <sz val="12"/>
      <color theme="1"/>
      <name val="Arial"/>
      <family val="2"/>
    </font>
    <font>
      <sz val="11"/>
      <color theme="1"/>
      <name val="Calibri"/>
      <family val="2"/>
      <scheme val="minor"/>
    </font>
    <font>
      <sz val="11"/>
      <color rgb="FFFF0000"/>
      <name val="Calibri"/>
      <family val="2"/>
      <scheme val="minor"/>
    </font>
    <font>
      <b/>
      <sz val="11"/>
      <color theme="1"/>
      <name val="Calibri"/>
      <family val="2"/>
      <scheme val="minor"/>
    </font>
    <font>
      <i/>
      <sz val="11"/>
      <color theme="1"/>
      <name val="Calibri"/>
      <family val="2"/>
      <scheme val="minor"/>
    </font>
    <font>
      <sz val="10"/>
      <color rgb="FF000000"/>
      <name val="Times New Roman"/>
      <family val="1"/>
    </font>
    <font>
      <sz val="12"/>
      <color rgb="FF000000"/>
      <name val="Times New Roman"/>
      <family val="1"/>
    </font>
    <font>
      <b/>
      <sz val="11"/>
      <color rgb="FF000000"/>
      <name val="Arial"/>
      <family val="2"/>
    </font>
    <font>
      <sz val="11"/>
      <color theme="2"/>
      <name val="Calibri"/>
      <family val="2"/>
      <scheme val="minor"/>
    </font>
    <font>
      <b/>
      <sz val="11"/>
      <color rgb="FFFF0000"/>
      <name val="Calibri"/>
      <family val="2"/>
      <scheme val="minor"/>
    </font>
    <font>
      <b/>
      <i/>
      <sz val="11"/>
      <color rgb="FFFF0000"/>
      <name val="Calibri"/>
      <family val="2"/>
      <scheme val="minor"/>
    </font>
    <font>
      <sz val="11"/>
      <color theme="0" tint="-0.14999847407452621"/>
      <name val="Calibri"/>
      <family val="2"/>
      <scheme val="minor"/>
    </font>
    <font>
      <sz val="11"/>
      <color theme="4"/>
      <name val="Calibri"/>
      <family val="2"/>
      <scheme val="minor"/>
    </font>
    <font>
      <b/>
      <sz val="11"/>
      <color theme="4"/>
      <name val="Calibri"/>
      <family val="2"/>
      <scheme val="minor"/>
    </font>
    <font>
      <b/>
      <sz val="11"/>
      <color theme="1"/>
      <name val="Arial"/>
      <family val="2"/>
    </font>
    <font>
      <sz val="11"/>
      <color theme="2" tint="-9.9978637043366805E-2"/>
      <name val="Calibri"/>
      <family val="2"/>
      <scheme val="minor"/>
    </font>
    <font>
      <sz val="11"/>
      <color theme="0" tint="-4.9989318521683403E-2"/>
      <name val="Calibri"/>
      <family val="2"/>
      <scheme val="minor"/>
    </font>
    <font>
      <sz val="11"/>
      <name val="Calibri"/>
      <family val="2"/>
      <scheme val="minor"/>
    </font>
    <font>
      <b/>
      <sz val="11"/>
      <color rgb="FF000000"/>
      <name val="Calibri"/>
      <family val="2"/>
      <scheme val="minor"/>
    </font>
    <font>
      <b/>
      <sz val="10"/>
      <color rgb="FFFF0000"/>
      <name val="Arial"/>
      <family val="2"/>
    </font>
    <font>
      <sz val="11"/>
      <color rgb="FF000000"/>
      <name val="Calibri"/>
      <family val="2"/>
      <scheme val="minor"/>
    </font>
    <font>
      <b/>
      <sz val="12"/>
      <color rgb="FFFF0000"/>
      <name val="Calibri"/>
      <family val="2"/>
      <scheme val="minor"/>
    </font>
    <font>
      <b/>
      <sz val="12"/>
      <color theme="1"/>
      <name val="Calibri"/>
      <family val="2"/>
      <scheme val="minor"/>
    </font>
    <font>
      <sz val="11"/>
      <color theme="8"/>
      <name val="Calibri"/>
      <family val="2"/>
      <scheme val="minor"/>
    </font>
    <font>
      <b/>
      <sz val="11"/>
      <color theme="8"/>
      <name val="Calibri"/>
      <family val="2"/>
      <scheme val="minor"/>
    </font>
    <font>
      <sz val="11"/>
      <color theme="0" tint="-0.34998626667073579"/>
      <name val="Calibri"/>
      <family val="2"/>
      <scheme val="minor"/>
    </font>
    <font>
      <b/>
      <sz val="11"/>
      <name val="Calibri"/>
      <family val="2"/>
      <scheme val="minor"/>
    </font>
    <font>
      <sz val="11"/>
      <color theme="4" tint="-0.249977111117893"/>
      <name val="Calibri"/>
      <family val="2"/>
      <scheme val="minor"/>
    </font>
    <font>
      <b/>
      <sz val="11"/>
      <color theme="4" tint="-0.249977111117893"/>
      <name val="Calibri"/>
      <family val="2"/>
      <scheme val="minor"/>
    </font>
    <font>
      <b/>
      <sz val="48"/>
      <color theme="4" tint="-0.499984740745262"/>
      <name val="Calibri"/>
      <family val="2"/>
      <scheme val="minor"/>
    </font>
    <font>
      <b/>
      <sz val="8"/>
      <color theme="1"/>
      <name val="Calibri"/>
      <family val="2"/>
      <scheme val="minor"/>
    </font>
    <font>
      <sz val="8"/>
      <color theme="1"/>
      <name val="Calibri"/>
      <family val="2"/>
      <scheme val="minor"/>
    </font>
    <font>
      <sz val="8"/>
      <color theme="0" tint="-0.14999847407452621"/>
      <name val="Calibri"/>
      <family val="2"/>
      <scheme val="minor"/>
    </font>
    <font>
      <b/>
      <sz val="36"/>
      <color rgb="FF000000"/>
      <name val="Calibri"/>
      <family val="2"/>
      <scheme val="minor"/>
    </font>
    <font>
      <b/>
      <sz val="36"/>
      <color rgb="FFFF0000"/>
      <name val="Calibri"/>
      <family val="2"/>
      <scheme val="minor"/>
    </font>
    <font>
      <b/>
      <sz val="14"/>
      <color rgb="FFFF0000"/>
      <name val="Calibri"/>
      <family val="2"/>
      <scheme val="minor"/>
    </font>
    <font>
      <b/>
      <sz val="11"/>
      <color theme="0"/>
      <name val="Calibri"/>
      <family val="2"/>
      <scheme val="minor"/>
    </font>
    <font>
      <b/>
      <sz val="11"/>
      <color rgb="FFFF0000"/>
      <name val="Arial"/>
      <family val="2"/>
    </font>
    <font>
      <sz val="12"/>
      <name val="Calibri"/>
      <family val="2"/>
      <scheme val="minor"/>
    </font>
    <font>
      <b/>
      <sz val="11"/>
      <color theme="0" tint="-0.34998626667073579"/>
      <name val="Arial"/>
      <family val="2"/>
    </font>
    <font>
      <i/>
      <sz val="11"/>
      <color theme="0" tint="-0.34998626667073579"/>
      <name val="Calibri"/>
      <family val="2"/>
      <scheme val="minor"/>
    </font>
    <font>
      <b/>
      <sz val="11"/>
      <color theme="0" tint="-0.34998626667073579"/>
      <name val="Calibri"/>
      <family val="2"/>
      <scheme val="minor"/>
    </font>
    <font>
      <sz val="11"/>
      <color theme="1"/>
      <name val="Arial"/>
      <family val="2"/>
    </font>
    <font>
      <i/>
      <sz val="8"/>
      <color theme="1"/>
      <name val="Calibri"/>
      <family val="2"/>
      <scheme val="minor"/>
    </font>
    <font>
      <sz val="8"/>
      <color theme="0" tint="-0.34998626667073579"/>
      <name val="Calibri"/>
      <family val="2"/>
      <scheme val="minor"/>
    </font>
    <font>
      <sz val="11"/>
      <color theme="0" tint="-0.249977111117893"/>
      <name val="Calibri"/>
      <family val="2"/>
      <scheme val="minor"/>
    </font>
    <font>
      <sz val="10"/>
      <color theme="0" tint="-0.34998626667073579"/>
      <name val="Calibri"/>
      <family val="2"/>
      <scheme val="minor"/>
    </font>
    <font>
      <sz val="8"/>
      <color theme="0" tint="-0.249977111117893"/>
      <name val="Calibri"/>
      <family val="2"/>
      <scheme val="minor"/>
    </font>
    <font>
      <sz val="11"/>
      <color theme="0" tint="-0.499984740745262"/>
      <name val="Wingdings 3"/>
      <family val="1"/>
      <charset val="2"/>
    </font>
    <font>
      <b/>
      <sz val="11"/>
      <color theme="0" tint="-0.499984740745262"/>
      <name val="Wingdings 3"/>
      <family val="1"/>
      <charset val="2"/>
    </font>
    <font>
      <b/>
      <sz val="11"/>
      <color theme="0" tint="-0.14999847407452621"/>
      <name val="Calibri"/>
      <family val="2"/>
    </font>
    <font>
      <b/>
      <sz val="20"/>
      <color rgb="FFFF0000"/>
      <name val="Calibri"/>
      <family val="2"/>
      <scheme val="minor"/>
    </font>
    <font>
      <sz val="10"/>
      <color rgb="FF000000"/>
      <name val="Calibri"/>
      <family val="2"/>
      <scheme val="minor"/>
    </font>
    <font>
      <b/>
      <sz val="10"/>
      <color rgb="FF000000"/>
      <name val="Calibri"/>
      <family val="2"/>
      <scheme val="minor"/>
    </font>
    <font>
      <sz val="10"/>
      <color theme="7" tint="-0.249977111117893"/>
      <name val="Calibri"/>
      <family val="2"/>
      <scheme val="minor"/>
    </font>
    <font>
      <b/>
      <sz val="24"/>
      <color theme="7" tint="-0.249977111117893"/>
      <name val="Calibri"/>
      <family val="2"/>
      <scheme val="minor"/>
    </font>
    <font>
      <sz val="10"/>
      <color theme="2"/>
      <name val="Calibri"/>
      <family val="2"/>
      <scheme val="minor"/>
    </font>
    <font>
      <b/>
      <sz val="10"/>
      <color rgb="FFFF0000"/>
      <name val="Calibri"/>
      <family val="2"/>
      <scheme val="minor"/>
    </font>
    <font>
      <b/>
      <sz val="12"/>
      <color rgb="FF000000"/>
      <name val="Calibri"/>
      <family val="2"/>
      <scheme val="minor"/>
    </font>
    <font>
      <sz val="12"/>
      <color rgb="FF000000"/>
      <name val="Calibri"/>
      <family val="2"/>
      <scheme val="minor"/>
    </font>
    <font>
      <b/>
      <sz val="12"/>
      <name val="Calibri"/>
      <family val="2"/>
      <scheme val="minor"/>
    </font>
    <font>
      <b/>
      <sz val="12"/>
      <color rgb="FF303030"/>
      <name val="Calibri"/>
      <family val="2"/>
      <scheme val="minor"/>
    </font>
    <font>
      <sz val="14"/>
      <color rgb="FFFF0000"/>
      <name val="Calibri"/>
      <family val="2"/>
      <scheme val="minor"/>
    </font>
    <font>
      <sz val="20"/>
      <color rgb="FFFF0000"/>
      <name val="Calibri"/>
      <family val="2"/>
      <scheme val="minor"/>
    </font>
    <font>
      <sz val="10"/>
      <color rgb="FFFF0000"/>
      <name val="Calibri"/>
      <family val="2"/>
      <scheme val="minor"/>
    </font>
    <font>
      <sz val="10"/>
      <name val="Calibri"/>
      <family val="2"/>
      <scheme val="minor"/>
    </font>
    <font>
      <b/>
      <sz val="24"/>
      <color theme="4" tint="-0.249977111117893"/>
      <name val="Calibri"/>
      <family val="2"/>
      <scheme val="minor"/>
    </font>
    <font>
      <sz val="11"/>
      <name val="Arial"/>
      <family val="2"/>
    </font>
    <font>
      <b/>
      <sz val="11"/>
      <name val="Arial"/>
      <family val="2"/>
    </font>
    <font>
      <i/>
      <sz val="11"/>
      <name val="Calibri"/>
      <family val="2"/>
      <scheme val="minor"/>
    </font>
    <font>
      <sz val="11"/>
      <color theme="2" tint="-0.249977111117893"/>
      <name val="Calibri"/>
      <family val="2"/>
      <scheme val="minor"/>
    </font>
    <font>
      <b/>
      <sz val="8"/>
      <color theme="0" tint="-0.14999847407452621"/>
      <name val="Calibri"/>
      <family val="2"/>
      <scheme val="minor"/>
    </font>
    <font>
      <b/>
      <sz val="11"/>
      <color theme="0" tint="-0.14999847407452621"/>
      <name val="Calibri"/>
      <family val="2"/>
      <scheme val="minor"/>
    </font>
    <font>
      <sz val="11"/>
      <color rgb="FF000000"/>
      <name val="Calibri"/>
      <family val="2"/>
    </font>
    <font>
      <sz val="11"/>
      <color theme="0" tint="-0.14996795556505021"/>
      <name val="Calibri"/>
      <family val="2"/>
      <scheme val="minor"/>
    </font>
    <font>
      <b/>
      <sz val="72"/>
      <color rgb="FFFF0000"/>
      <name val="Calibri"/>
      <family val="2"/>
      <scheme val="minor"/>
    </font>
    <font>
      <b/>
      <sz val="11"/>
      <color rgb="FF0070C0"/>
      <name val="Calibri"/>
      <family val="2"/>
      <scheme val="minor"/>
    </font>
    <font>
      <sz val="11"/>
      <color rgb="FF0070C0"/>
      <name val="Calibri"/>
      <family val="2"/>
      <scheme val="minor"/>
    </font>
    <font>
      <sz val="11"/>
      <color theme="0" tint="-0.499984740745262"/>
      <name val="Arial"/>
      <family val="2"/>
    </font>
    <font>
      <b/>
      <sz val="8"/>
      <name val="Arial"/>
      <family val="2"/>
    </font>
    <font>
      <sz val="26"/>
      <color rgb="FFFF0000"/>
      <name val="Calibri"/>
      <family val="2"/>
      <scheme val="minor"/>
    </font>
    <font>
      <b/>
      <sz val="18"/>
      <color rgb="FFFF5050"/>
      <name val="Calibri"/>
      <family val="2"/>
      <scheme val="minor"/>
    </font>
    <font>
      <b/>
      <sz val="11"/>
      <color rgb="FFFF5050"/>
      <name val="Calibri"/>
      <family val="2"/>
      <scheme val="minor"/>
    </font>
    <font>
      <sz val="11"/>
      <color theme="1"/>
      <name val="Calibri"/>
      <family val="2"/>
    </font>
    <font>
      <sz val="10"/>
      <color theme="1"/>
      <name val="Calibri"/>
      <family val="2"/>
    </font>
    <font>
      <sz val="11"/>
      <color rgb="FFFF0000"/>
      <name val="Calibri"/>
      <family val="2"/>
    </font>
    <font>
      <sz val="12"/>
      <color rgb="FFFF0000"/>
      <name val="Arial"/>
      <family val="2"/>
    </font>
    <font>
      <b/>
      <sz val="12"/>
      <color theme="1"/>
      <name val="Arial"/>
      <family val="2"/>
    </font>
    <font>
      <b/>
      <sz val="14"/>
      <color rgb="FF000000"/>
      <name val="Calibri"/>
      <family val="2"/>
    </font>
    <font>
      <sz val="10"/>
      <color rgb="FF000000"/>
      <name val="Calibri"/>
      <family val="2"/>
    </font>
    <font>
      <b/>
      <sz val="14"/>
      <name val="Calibri"/>
      <family val="2"/>
    </font>
    <font>
      <b/>
      <sz val="14"/>
      <color rgb="FFFF0000"/>
      <name val="Calibri"/>
      <family val="2"/>
    </font>
    <font>
      <sz val="11"/>
      <color rgb="FFA6A6A6"/>
      <name val="Calibri"/>
      <family val="2"/>
    </font>
    <font>
      <sz val="11"/>
      <name val="Calibri"/>
      <family val="2"/>
    </font>
    <font>
      <sz val="12"/>
      <name val="Calibri"/>
      <family val="2"/>
    </font>
    <font>
      <b/>
      <sz val="18"/>
      <color rgb="FFFF0000"/>
      <name val="Calibri"/>
      <family val="2"/>
    </font>
    <font>
      <b/>
      <sz val="36"/>
      <color rgb="FFFF0000"/>
      <name val="Calibri"/>
      <family val="2"/>
    </font>
    <font>
      <b/>
      <sz val="11"/>
      <color theme="1"/>
      <name val="Calibri"/>
      <family val="2"/>
    </font>
    <font>
      <b/>
      <sz val="12"/>
      <color rgb="FFFF0000"/>
      <name val="Arial"/>
      <family val="2"/>
    </font>
    <font>
      <b/>
      <sz val="12"/>
      <color rgb="FFFF0000"/>
      <name val="Calibri"/>
      <family val="2"/>
    </font>
    <font>
      <b/>
      <sz val="11"/>
      <color rgb="FFFF0000"/>
      <name val="Calibri"/>
      <family val="2"/>
    </font>
    <font>
      <sz val="10"/>
      <color theme="0" tint="-0.24994659260841701"/>
      <name val="Calibri"/>
      <family val="2"/>
    </font>
    <font>
      <sz val="11"/>
      <color theme="9" tint="-0.249977111117893"/>
      <name val="Calibri"/>
      <family val="2"/>
      <scheme val="minor"/>
    </font>
    <font>
      <b/>
      <sz val="11"/>
      <color theme="9" tint="-0.249977111117893"/>
      <name val="Calibri"/>
      <family val="2"/>
      <scheme val="minor"/>
    </font>
  </fonts>
  <fills count="15">
    <fill>
      <patternFill patternType="none"/>
    </fill>
    <fill>
      <patternFill patternType="gray125"/>
    </fill>
    <fill>
      <patternFill patternType="solid">
        <fgColor theme="0" tint="-0.14999847407452621"/>
        <bgColor indexed="64"/>
      </patternFill>
    </fill>
    <fill>
      <patternFill patternType="solid">
        <fgColor theme="4" tint="0.59999389629810485"/>
        <bgColor indexed="64"/>
      </patternFill>
    </fill>
    <fill>
      <patternFill patternType="solid">
        <fgColor rgb="FFBFBFBF"/>
      </patternFill>
    </fill>
    <fill>
      <patternFill patternType="solid">
        <fgColor theme="0" tint="-0.24994659260841701"/>
        <bgColor indexed="64"/>
      </patternFill>
    </fill>
    <fill>
      <patternFill patternType="solid">
        <fgColor theme="4" tint="0.79998168889431442"/>
        <bgColor indexed="64"/>
      </patternFill>
    </fill>
    <fill>
      <patternFill patternType="solid">
        <fgColor theme="2"/>
        <bgColor indexed="64"/>
      </patternFill>
    </fill>
    <fill>
      <patternFill patternType="solid">
        <fgColor theme="0" tint="-0.14996795556505021"/>
        <bgColor indexed="64"/>
      </patternFill>
    </fill>
    <fill>
      <patternFill patternType="solid">
        <fgColor rgb="FFFFCCCC"/>
        <bgColor indexed="64"/>
      </patternFill>
    </fill>
    <fill>
      <patternFill patternType="solid">
        <fgColor theme="7" tint="0.79998168889431442"/>
        <bgColor indexed="64"/>
      </patternFill>
    </fill>
    <fill>
      <patternFill patternType="solid">
        <fgColor rgb="FFE7E6E6"/>
        <bgColor rgb="FF000000"/>
      </patternFill>
    </fill>
    <fill>
      <patternFill patternType="solid">
        <fgColor rgb="FFDDEBF7"/>
        <bgColor rgb="FF000000"/>
      </patternFill>
    </fill>
    <fill>
      <patternFill patternType="solid">
        <fgColor theme="2"/>
        <bgColor rgb="FF000000"/>
      </patternFill>
    </fill>
    <fill>
      <patternFill patternType="solid">
        <fgColor theme="4" tint="0.79998168889431442"/>
        <bgColor rgb="FF000000"/>
      </patternFill>
    </fill>
  </fills>
  <borders count="25">
    <border>
      <left/>
      <right/>
      <top/>
      <bottom/>
      <diagonal/>
    </border>
    <border>
      <left/>
      <right style="thin">
        <color rgb="FFBFBFBF"/>
      </right>
      <top/>
      <bottom/>
      <diagonal/>
    </border>
    <border>
      <left style="thin">
        <color rgb="FFBFBFBF"/>
      </left>
      <right/>
      <top/>
      <bottom/>
      <diagonal/>
    </border>
    <border>
      <left style="thin">
        <color rgb="FFBFBFBF"/>
      </left>
      <right style="thin">
        <color rgb="FFBFBFBF"/>
      </right>
      <top style="thin">
        <color rgb="FFBFBFBF"/>
      </top>
      <bottom style="thin">
        <color rgb="FFBFBFBF"/>
      </bottom>
      <diagonal/>
    </border>
    <border>
      <left/>
      <right/>
      <top/>
      <bottom style="thin">
        <color rgb="FFBFBFBF"/>
      </bottom>
      <diagonal/>
    </border>
    <border>
      <left/>
      <right/>
      <top style="thin">
        <color rgb="FFBFBFBF"/>
      </top>
      <bottom/>
      <diagonal/>
    </border>
    <border>
      <left style="thin">
        <color rgb="FFBFBFBF"/>
      </left>
      <right style="thin">
        <color rgb="FFBFBFBF"/>
      </right>
      <top/>
      <bottom/>
      <diagonal/>
    </border>
    <border>
      <left style="thin">
        <color rgb="FF000000"/>
      </left>
      <right style="thin">
        <color rgb="FF000000"/>
      </right>
      <top style="thin">
        <color rgb="FF000000"/>
      </top>
      <bottom style="thin">
        <color rgb="FF000000"/>
      </bottom>
      <diagonal/>
    </border>
    <border>
      <left style="thin">
        <color theme="4" tint="0.39997558519241921"/>
      </left>
      <right/>
      <top style="thin">
        <color theme="4" tint="0.39997558519241921"/>
      </top>
      <bottom style="thin">
        <color theme="4" tint="0.39997558519241921"/>
      </bottom>
      <diagonal/>
    </border>
    <border>
      <left/>
      <right style="thin">
        <color theme="4" tint="0.39997558519241921"/>
      </right>
      <top style="thin">
        <color theme="4" tint="0.39997558519241921"/>
      </top>
      <bottom style="thin">
        <color theme="4" tint="0.39997558519241921"/>
      </bottom>
      <diagonal/>
    </border>
    <border>
      <left/>
      <right/>
      <top style="thin">
        <color theme="4" tint="0.39997558519241921"/>
      </top>
      <bottom/>
      <diagonal/>
    </border>
    <border>
      <left/>
      <right/>
      <top style="thick">
        <color theme="0"/>
      </top>
      <bottom/>
      <diagonal/>
    </border>
    <border>
      <left/>
      <right/>
      <top style="medium">
        <color theme="0"/>
      </top>
      <bottom style="medium">
        <color theme="0"/>
      </bottom>
      <diagonal/>
    </border>
    <border>
      <left/>
      <right/>
      <top/>
      <bottom style="medium">
        <color theme="0"/>
      </bottom>
      <diagonal/>
    </border>
    <border>
      <left/>
      <right/>
      <top style="medium">
        <color theme="0"/>
      </top>
      <bottom/>
      <diagonal/>
    </border>
    <border>
      <left style="medium">
        <color theme="0"/>
      </left>
      <right/>
      <top style="medium">
        <color theme="0"/>
      </top>
      <bottom style="medium">
        <color theme="0"/>
      </bottom>
      <diagonal/>
    </border>
    <border>
      <left/>
      <right style="medium">
        <color theme="0"/>
      </right>
      <top style="medium">
        <color theme="0"/>
      </top>
      <bottom style="medium">
        <color theme="0"/>
      </bottom>
      <diagonal/>
    </border>
    <border>
      <left style="medium">
        <color theme="0"/>
      </left>
      <right style="medium">
        <color theme="0"/>
      </right>
      <top style="medium">
        <color theme="0"/>
      </top>
      <bottom style="medium">
        <color theme="0"/>
      </bottom>
      <diagonal/>
    </border>
    <border>
      <left/>
      <right style="medium">
        <color theme="0"/>
      </right>
      <top/>
      <bottom/>
      <diagonal/>
    </border>
    <border>
      <left style="medium">
        <color theme="0"/>
      </left>
      <right/>
      <top/>
      <bottom/>
      <diagonal/>
    </border>
    <border>
      <left style="medium">
        <color theme="0"/>
      </left>
      <right style="medium">
        <color theme="0"/>
      </right>
      <top style="medium">
        <color theme="0"/>
      </top>
      <bottom/>
      <diagonal/>
    </border>
    <border>
      <left style="medium">
        <color theme="0"/>
      </left>
      <right style="medium">
        <color theme="0"/>
      </right>
      <top/>
      <bottom style="medium">
        <color theme="0"/>
      </bottom>
      <diagonal/>
    </border>
    <border>
      <left/>
      <right/>
      <top style="medium">
        <color rgb="FFFFFFFF"/>
      </top>
      <bottom style="medium">
        <color rgb="FFFFFFFF"/>
      </bottom>
      <diagonal/>
    </border>
    <border>
      <left/>
      <right/>
      <top style="thick">
        <color rgb="FFFFFFFF"/>
      </top>
      <bottom/>
      <diagonal/>
    </border>
    <border>
      <left/>
      <right/>
      <top/>
      <bottom style="thick">
        <color rgb="FFFFFFFF"/>
      </bottom>
      <diagonal/>
    </border>
  </borders>
  <cellStyleXfs count="6">
    <xf numFmtId="0" fontId="0" fillId="0" borderId="0"/>
    <xf numFmtId="165" fontId="4" fillId="0" borderId="0" applyFont="0" applyFill="0" applyBorder="0" applyAlignment="0" applyProtection="0"/>
    <xf numFmtId="0" fontId="8" fillId="0" borderId="0"/>
    <xf numFmtId="0" fontId="3" fillId="0" borderId="0"/>
    <xf numFmtId="0" fontId="2" fillId="0" borderId="0"/>
    <xf numFmtId="0" fontId="1" fillId="0" borderId="0"/>
  </cellStyleXfs>
  <cellXfs count="417">
    <xf numFmtId="0" fontId="0" fillId="0" borderId="0" xfId="0"/>
    <xf numFmtId="0" fontId="0" fillId="0" borderId="0" xfId="0" applyAlignment="1">
      <alignment horizontal="left" vertical="center" wrapText="1"/>
    </xf>
    <xf numFmtId="0" fontId="0" fillId="0" borderId="0" xfId="0" applyAlignment="1">
      <alignment horizontal="right" vertical="center"/>
    </xf>
    <xf numFmtId="0" fontId="8" fillId="0" borderId="0" xfId="2" applyAlignment="1">
      <alignment horizontal="left" vertical="top"/>
    </xf>
    <xf numFmtId="0" fontId="9" fillId="0" borderId="0" xfId="2" applyFont="1" applyAlignment="1">
      <alignment horizontal="center" vertical="center"/>
    </xf>
    <xf numFmtId="0" fontId="8" fillId="0" borderId="0" xfId="2" applyAlignment="1">
      <alignment horizontal="center" vertical="center"/>
    </xf>
    <xf numFmtId="0" fontId="0" fillId="0" borderId="0" xfId="0" applyAlignment="1">
      <alignment horizontal="center" vertical="center"/>
    </xf>
    <xf numFmtId="0" fontId="10" fillId="0" borderId="0" xfId="2" applyFont="1" applyAlignment="1">
      <alignment horizontal="left" vertical="top"/>
    </xf>
    <xf numFmtId="9" fontId="0" fillId="7" borderId="0" xfId="0" applyNumberFormat="1" applyFill="1" applyAlignment="1">
      <alignment horizontal="left" vertical="center" wrapText="1"/>
    </xf>
    <xf numFmtId="2" fontId="7" fillId="7" borderId="0" xfId="0" applyNumberFormat="1" applyFont="1" applyFill="1" applyAlignment="1">
      <alignment horizontal="left" vertical="center" wrapText="1"/>
    </xf>
    <xf numFmtId="0" fontId="0" fillId="7" borderId="0" xfId="0" applyFill="1" applyAlignment="1">
      <alignment horizontal="right" vertical="center"/>
    </xf>
    <xf numFmtId="0" fontId="7" fillId="7" borderId="0" xfId="0" applyFont="1" applyFill="1" applyAlignment="1">
      <alignment horizontal="left" vertical="center" wrapText="1"/>
    </xf>
    <xf numFmtId="0" fontId="11" fillId="0" borderId="0" xfId="0" quotePrefix="1" applyFont="1" applyAlignment="1">
      <alignment horizontal="center" vertical="center"/>
    </xf>
    <xf numFmtId="0" fontId="11" fillId="0" borderId="0" xfId="0" applyFont="1" applyAlignment="1">
      <alignment horizontal="center" vertical="center"/>
    </xf>
    <xf numFmtId="0" fontId="0" fillId="7" borderId="0" xfId="0" applyFill="1" applyAlignment="1">
      <alignment horizontal="left" vertical="center" wrapText="1"/>
    </xf>
    <xf numFmtId="1" fontId="14" fillId="0" borderId="0" xfId="0" applyNumberFormat="1" applyFont="1" applyAlignment="1">
      <alignment horizontal="center" vertical="center"/>
    </xf>
    <xf numFmtId="0" fontId="0" fillId="7" borderId="0" xfId="0" applyFill="1" applyAlignment="1">
      <alignment horizontal="center" vertical="center"/>
    </xf>
    <xf numFmtId="0" fontId="0" fillId="7" borderId="0" xfId="0" applyFill="1"/>
    <xf numFmtId="169" fontId="14" fillId="0" borderId="0" xfId="0" applyNumberFormat="1" applyFont="1" applyAlignment="1">
      <alignment horizontal="center" vertical="center"/>
    </xf>
    <xf numFmtId="0" fontId="0" fillId="0" borderId="0" xfId="0" quotePrefix="1"/>
    <xf numFmtId="0" fontId="7" fillId="7" borderId="0" xfId="0" applyFont="1" applyFill="1" applyAlignment="1">
      <alignment vertical="center"/>
    </xf>
    <xf numFmtId="9" fontId="7" fillId="7" borderId="0" xfId="0" applyNumberFormat="1" applyFont="1" applyFill="1" applyAlignment="1">
      <alignment horizontal="center" vertical="center"/>
    </xf>
    <xf numFmtId="9" fontId="0" fillId="7" borderId="0" xfId="0" applyNumberFormat="1" applyFill="1" applyAlignment="1">
      <alignment horizontal="center" vertical="center"/>
    </xf>
    <xf numFmtId="0" fontId="6" fillId="7" borderId="0" xfId="0" applyFont="1" applyFill="1" applyAlignment="1">
      <alignment horizontal="center" vertical="center"/>
    </xf>
    <xf numFmtId="0" fontId="21" fillId="0" borderId="0" xfId="2" applyFont="1" applyAlignment="1">
      <alignment horizontal="center" vertical="center"/>
    </xf>
    <xf numFmtId="0" fontId="23" fillId="0" borderId="0" xfId="2" applyFont="1" applyAlignment="1">
      <alignment horizontal="center" vertical="center"/>
    </xf>
    <xf numFmtId="0" fontId="0" fillId="0" borderId="0" xfId="0" applyAlignment="1">
      <alignment horizontal="center" vertical="center" wrapText="1"/>
    </xf>
    <xf numFmtId="0" fontId="6" fillId="0" borderId="0" xfId="0" applyFont="1" applyAlignment="1">
      <alignment horizontal="center" vertical="center"/>
    </xf>
    <xf numFmtId="170" fontId="0" fillId="7" borderId="0" xfId="0" applyNumberFormat="1" applyFill="1" applyAlignment="1" applyProtection="1">
      <alignment horizontal="center" vertical="center"/>
      <protection hidden="1"/>
    </xf>
    <xf numFmtId="0" fontId="6" fillId="0" borderId="0" xfId="0" applyFont="1" applyAlignment="1">
      <alignment horizontal="center" vertical="center" wrapText="1"/>
    </xf>
    <xf numFmtId="170" fontId="0" fillId="0" borderId="0" xfId="0" applyNumberFormat="1"/>
    <xf numFmtId="170" fontId="0" fillId="7" borderId="0" xfId="0" applyNumberFormat="1" applyFill="1"/>
    <xf numFmtId="0" fontId="0" fillId="2" borderId="0" xfId="0" applyFill="1" applyAlignment="1">
      <alignment horizontal="right" vertical="center"/>
    </xf>
    <xf numFmtId="168" fontId="0" fillId="2" borderId="0" xfId="0" applyNumberFormat="1" applyFill="1" applyAlignment="1">
      <alignment horizontal="center" vertical="center"/>
    </xf>
    <xf numFmtId="1" fontId="25" fillId="0" borderId="0" xfId="0" quotePrefix="1" applyNumberFormat="1" applyFont="1" applyAlignment="1">
      <alignment horizontal="center" vertical="center"/>
    </xf>
    <xf numFmtId="1" fontId="0" fillId="2" borderId="0" xfId="0" applyNumberFormat="1" applyFill="1" applyAlignment="1">
      <alignment horizontal="center" vertical="center"/>
    </xf>
    <xf numFmtId="1" fontId="0" fillId="0" borderId="0" xfId="0" quotePrefix="1" applyNumberFormat="1" applyAlignment="1">
      <alignment horizontal="center" vertical="center"/>
    </xf>
    <xf numFmtId="0" fontId="5" fillId="2" borderId="0" xfId="0" applyFont="1" applyFill="1" applyAlignment="1">
      <alignment horizontal="right" vertical="center"/>
    </xf>
    <xf numFmtId="0" fontId="0" fillId="8" borderId="0" xfId="0" applyFill="1" applyAlignment="1">
      <alignment horizontal="center" vertical="center"/>
    </xf>
    <xf numFmtId="0" fontId="6" fillId="0" borderId="0" xfId="0" applyFont="1"/>
    <xf numFmtId="171" fontId="19" fillId="0" borderId="0" xfId="0" applyNumberFormat="1" applyFont="1"/>
    <xf numFmtId="4" fontId="0" fillId="0" borderId="0" xfId="0" applyNumberFormat="1" applyAlignment="1">
      <alignment horizontal="center" vertical="center"/>
    </xf>
    <xf numFmtId="0" fontId="28" fillId="7" borderId="0" xfId="0" applyFont="1" applyFill="1" applyAlignment="1" applyProtection="1">
      <alignment horizontal="center" vertical="center"/>
      <protection hidden="1"/>
    </xf>
    <xf numFmtId="168" fontId="0" fillId="0" borderId="0" xfId="0" applyNumberFormat="1" applyAlignment="1">
      <alignment horizontal="center" vertical="center"/>
    </xf>
    <xf numFmtId="2" fontId="0" fillId="0" borderId="0" xfId="0" applyNumberFormat="1" applyAlignment="1">
      <alignment horizontal="center" vertical="center"/>
    </xf>
    <xf numFmtId="173" fontId="0" fillId="0" borderId="0" xfId="0" applyNumberFormat="1" applyAlignment="1">
      <alignment horizontal="center" vertical="center"/>
    </xf>
    <xf numFmtId="168" fontId="0" fillId="0" borderId="0" xfId="0" applyNumberFormat="1" applyAlignment="1">
      <alignment horizontal="center" vertical="center" wrapText="1"/>
    </xf>
    <xf numFmtId="168" fontId="12" fillId="0" borderId="0" xfId="0" quotePrefix="1" applyNumberFormat="1" applyFont="1" applyAlignment="1">
      <alignment horizontal="center" vertical="center"/>
    </xf>
    <xf numFmtId="168" fontId="12" fillId="0" borderId="0" xfId="0" applyNumberFormat="1" applyFont="1" applyAlignment="1">
      <alignment horizontal="center" vertical="center"/>
    </xf>
    <xf numFmtId="2" fontId="5" fillId="0" borderId="0" xfId="0" applyNumberFormat="1" applyFont="1" applyAlignment="1">
      <alignment horizontal="center" vertical="center"/>
    </xf>
    <xf numFmtId="4" fontId="5" fillId="0" borderId="0" xfId="0" applyNumberFormat="1" applyFont="1" applyAlignment="1">
      <alignment horizontal="center" vertical="center"/>
    </xf>
    <xf numFmtId="168" fontId="24" fillId="7" borderId="0" xfId="0" quotePrefix="1" applyNumberFormat="1" applyFont="1" applyFill="1" applyAlignment="1">
      <alignment horizontal="center" vertical="center"/>
    </xf>
    <xf numFmtId="0" fontId="12" fillId="0" borderId="0" xfId="0" applyFont="1" applyAlignment="1">
      <alignment horizontal="center" vertical="center" wrapText="1"/>
    </xf>
    <xf numFmtId="168" fontId="24" fillId="0" borderId="0" xfId="0" quotePrefix="1" applyNumberFormat="1" applyFont="1" applyAlignment="1">
      <alignment horizontal="center" vertical="center" wrapText="1"/>
    </xf>
    <xf numFmtId="0" fontId="37" fillId="0" borderId="0" xfId="2" applyFont="1" applyAlignment="1">
      <alignment horizontal="center" vertical="center"/>
    </xf>
    <xf numFmtId="0" fontId="36" fillId="0" borderId="0" xfId="2" applyFont="1" applyAlignment="1">
      <alignment horizontal="center" vertical="center"/>
    </xf>
    <xf numFmtId="49" fontId="8" fillId="0" borderId="0" xfId="2" applyNumberFormat="1" applyAlignment="1">
      <alignment horizontal="left" vertical="top"/>
    </xf>
    <xf numFmtId="49" fontId="21" fillId="0" borderId="0" xfId="2" applyNumberFormat="1" applyFont="1" applyAlignment="1">
      <alignment horizontal="center" vertical="top"/>
    </xf>
    <xf numFmtId="0" fontId="28" fillId="7" borderId="0" xfId="0" applyFont="1" applyFill="1"/>
    <xf numFmtId="9" fontId="43" fillId="7" borderId="0" xfId="0" applyNumberFormat="1" applyFont="1" applyFill="1" applyAlignment="1">
      <alignment horizontal="center" vertical="center"/>
    </xf>
    <xf numFmtId="9" fontId="28" fillId="7" borderId="0" xfId="0" applyNumberFormat="1" applyFont="1" applyFill="1" applyAlignment="1">
      <alignment horizontal="center" vertical="center"/>
    </xf>
    <xf numFmtId="168" fontId="28" fillId="7" borderId="0" xfId="0" applyNumberFormat="1" applyFont="1" applyFill="1" applyAlignment="1">
      <alignment horizontal="center" vertical="center"/>
    </xf>
    <xf numFmtId="0" fontId="30" fillId="0" borderId="8" xfId="0" applyFont="1" applyBorder="1" applyAlignment="1">
      <alignment horizontal="left" vertical="center"/>
    </xf>
    <xf numFmtId="0" fontId="30" fillId="0" borderId="9" xfId="0" applyFont="1" applyBorder="1" applyAlignment="1">
      <alignment horizontal="left" vertical="center"/>
    </xf>
    <xf numFmtId="0" fontId="27" fillId="0" borderId="0" xfId="0" applyFont="1" applyAlignment="1">
      <alignment horizontal="center" vertical="center" wrapText="1"/>
    </xf>
    <xf numFmtId="173" fontId="0" fillId="7" borderId="0" xfId="0" applyNumberFormat="1" applyFill="1"/>
    <xf numFmtId="0" fontId="13" fillId="7" borderId="0" xfId="0" applyFont="1" applyFill="1" applyAlignment="1">
      <alignment horizontal="center" vertical="center" wrapText="1"/>
    </xf>
    <xf numFmtId="168" fontId="0" fillId="6" borderId="0" xfId="0" applyNumberFormat="1" applyFill="1" applyAlignment="1">
      <alignment horizontal="center" vertical="center"/>
    </xf>
    <xf numFmtId="0" fontId="39" fillId="0" borderId="10" xfId="0" applyFont="1" applyBorder="1"/>
    <xf numFmtId="0" fontId="0" fillId="7" borderId="0" xfId="0" applyFill="1" applyAlignment="1">
      <alignment vertical="center"/>
    </xf>
    <xf numFmtId="0" fontId="0" fillId="0" borderId="0" xfId="0" applyAlignment="1">
      <alignment horizontal="left" vertical="center"/>
    </xf>
    <xf numFmtId="0" fontId="28" fillId="7" borderId="0" xfId="0" applyFont="1" applyFill="1" applyAlignment="1">
      <alignment horizontal="right" vertical="center"/>
    </xf>
    <xf numFmtId="1" fontId="28" fillId="7" borderId="0" xfId="0" applyNumberFormat="1" applyFont="1" applyFill="1" applyAlignment="1">
      <alignment horizontal="center" vertical="center"/>
    </xf>
    <xf numFmtId="0" fontId="28" fillId="7" borderId="0" xfId="0" applyFont="1" applyFill="1" applyAlignment="1">
      <alignment horizontal="center" vertical="center"/>
    </xf>
    <xf numFmtId="0" fontId="6" fillId="7" borderId="0" xfId="0" applyFont="1" applyFill="1" applyAlignment="1">
      <alignment vertical="center"/>
    </xf>
    <xf numFmtId="170" fontId="45" fillId="0" borderId="0" xfId="0" applyNumberFormat="1" applyFont="1" applyAlignment="1">
      <alignment vertical="center" wrapText="1"/>
    </xf>
    <xf numFmtId="1" fontId="14" fillId="0" borderId="0" xfId="0" quotePrefix="1" applyNumberFormat="1" applyFont="1" applyAlignment="1">
      <alignment horizontal="center" vertical="center"/>
    </xf>
    <xf numFmtId="170" fontId="18" fillId="7" borderId="0" xfId="0" applyNumberFormat="1" applyFont="1" applyFill="1" applyAlignment="1">
      <alignment horizontal="center" vertical="center"/>
    </xf>
    <xf numFmtId="0" fontId="44" fillId="0" borderId="0" xfId="0" applyFont="1"/>
    <xf numFmtId="0" fontId="0" fillId="8" borderId="0" xfId="0" applyFill="1"/>
    <xf numFmtId="0" fontId="48" fillId="8" borderId="0" xfId="0" applyFont="1" applyFill="1" applyAlignment="1">
      <alignment horizontal="right" vertical="center"/>
    </xf>
    <xf numFmtId="0" fontId="48" fillId="8" borderId="0" xfId="0" applyFont="1" applyFill="1" applyAlignment="1">
      <alignment horizontal="center" vertical="center"/>
    </xf>
    <xf numFmtId="49" fontId="6" fillId="6" borderId="0" xfId="0" applyNumberFormat="1" applyFont="1" applyFill="1" applyAlignment="1" applyProtection="1">
      <alignment horizontal="center" vertical="center"/>
      <protection locked="0"/>
    </xf>
    <xf numFmtId="164" fontId="12" fillId="0" borderId="0" xfId="1" applyNumberFormat="1" applyFont="1" applyFill="1" applyAlignment="1" applyProtection="1">
      <alignment horizontal="center" vertical="center"/>
    </xf>
    <xf numFmtId="0" fontId="48" fillId="7" borderId="0" xfId="0" applyFont="1" applyFill="1" applyAlignment="1">
      <alignment horizontal="right" vertical="center" wrapText="1"/>
    </xf>
    <xf numFmtId="0" fontId="28" fillId="7" borderId="0" xfId="0" applyFont="1" applyFill="1" applyAlignment="1">
      <alignment horizontal="left" vertical="center"/>
    </xf>
    <xf numFmtId="0" fontId="7" fillId="0" borderId="0" xfId="0" applyFont="1" applyAlignment="1">
      <alignment horizontal="center" vertical="center"/>
    </xf>
    <xf numFmtId="0" fontId="5" fillId="0" borderId="0" xfId="0" applyFont="1"/>
    <xf numFmtId="0" fontId="20" fillId="0" borderId="0" xfId="2" applyFont="1" applyAlignment="1">
      <alignment horizontal="left" vertical="top"/>
    </xf>
    <xf numFmtId="0" fontId="20" fillId="0" borderId="0" xfId="2" applyFont="1" applyAlignment="1">
      <alignment vertical="top"/>
    </xf>
    <xf numFmtId="172" fontId="20" fillId="0" borderId="0" xfId="0" applyNumberFormat="1" applyFont="1" applyAlignment="1">
      <alignment horizontal="center" vertical="center"/>
    </xf>
    <xf numFmtId="4" fontId="20" fillId="0" borderId="0" xfId="0" applyNumberFormat="1" applyFont="1" applyAlignment="1">
      <alignment horizontal="center" vertical="center"/>
    </xf>
    <xf numFmtId="49" fontId="20" fillId="0" borderId="0" xfId="2" applyNumberFormat="1" applyFont="1" applyAlignment="1">
      <alignment horizontal="left" vertical="top"/>
    </xf>
    <xf numFmtId="168" fontId="20" fillId="0" borderId="0" xfId="2" applyNumberFormat="1" applyFont="1" applyAlignment="1">
      <alignment horizontal="left" vertical="top"/>
    </xf>
    <xf numFmtId="168" fontId="23" fillId="0" borderId="0" xfId="2" applyNumberFormat="1" applyFont="1" applyAlignment="1">
      <alignment horizontal="center" vertical="center"/>
    </xf>
    <xf numFmtId="0" fontId="5" fillId="7" borderId="0" xfId="0" applyFont="1" applyFill="1" applyAlignment="1">
      <alignment vertical="center" wrapText="1"/>
    </xf>
    <xf numFmtId="170" fontId="0" fillId="0" borderId="0" xfId="0" applyNumberFormat="1" applyAlignment="1">
      <alignment horizontal="center" vertical="center"/>
    </xf>
    <xf numFmtId="168" fontId="5" fillId="6" borderId="0" xfId="0" applyNumberFormat="1" applyFont="1" applyFill="1" applyAlignment="1">
      <alignment horizontal="center" vertical="center"/>
    </xf>
    <xf numFmtId="0" fontId="51" fillId="7" borderId="0" xfId="0" applyFont="1" applyFill="1" applyAlignment="1">
      <alignment horizontal="right"/>
    </xf>
    <xf numFmtId="0" fontId="51" fillId="7" borderId="0" xfId="0" applyFont="1" applyFill="1"/>
    <xf numFmtId="0" fontId="6" fillId="0" borderId="0" xfId="0" applyFont="1" applyAlignment="1">
      <alignment vertical="center"/>
    </xf>
    <xf numFmtId="0" fontId="0" fillId="0" borderId="0" xfId="0" applyAlignment="1">
      <alignment horizontal="left"/>
    </xf>
    <xf numFmtId="0" fontId="0" fillId="6" borderId="0" xfId="0" applyFill="1" applyAlignment="1" applyProtection="1">
      <alignment horizontal="centerContinuous" vertical="center"/>
      <protection locked="0"/>
    </xf>
    <xf numFmtId="0" fontId="12" fillId="7" borderId="0" xfId="0" applyFont="1" applyFill="1" applyAlignment="1">
      <alignment horizontal="center" vertical="center"/>
    </xf>
    <xf numFmtId="0" fontId="6" fillId="7" borderId="0" xfId="0" applyFont="1" applyFill="1"/>
    <xf numFmtId="1" fontId="6" fillId="7" borderId="0" xfId="0" applyNumberFormat="1" applyFont="1" applyFill="1" applyAlignment="1">
      <alignment horizontal="center" vertical="center"/>
    </xf>
    <xf numFmtId="1" fontId="0" fillId="0" borderId="0" xfId="0" applyNumberFormat="1" applyAlignment="1">
      <alignment horizontal="center" vertical="center"/>
    </xf>
    <xf numFmtId="1" fontId="0" fillId="7" borderId="0" xfId="0" applyNumberFormat="1" applyFill="1" applyAlignment="1">
      <alignment horizontal="center" vertical="center"/>
    </xf>
    <xf numFmtId="1" fontId="12" fillId="7" borderId="0" xfId="0" applyNumberFormat="1" applyFont="1" applyFill="1" applyAlignment="1">
      <alignment horizontal="center" vertical="center"/>
    </xf>
    <xf numFmtId="0" fontId="53" fillId="0" borderId="0" xfId="0" applyFont="1" applyAlignment="1">
      <alignment horizontal="center" vertical="center"/>
    </xf>
    <xf numFmtId="0" fontId="20" fillId="7" borderId="0" xfId="0" applyFont="1" applyFill="1" applyAlignment="1">
      <alignment horizontal="center" vertical="center"/>
    </xf>
    <xf numFmtId="2" fontId="28" fillId="7" borderId="0" xfId="0" applyNumberFormat="1" applyFont="1" applyFill="1" applyAlignment="1">
      <alignment horizontal="center" vertical="center"/>
    </xf>
    <xf numFmtId="2" fontId="28" fillId="7" borderId="0" xfId="0" applyNumberFormat="1" applyFont="1" applyFill="1"/>
    <xf numFmtId="0" fontId="48" fillId="7" borderId="0" xfId="0" applyFont="1" applyFill="1" applyAlignment="1">
      <alignment horizontal="center" vertical="center"/>
    </xf>
    <xf numFmtId="172" fontId="20" fillId="0" borderId="0" xfId="2" applyNumberFormat="1" applyFont="1" applyAlignment="1">
      <alignment horizontal="center" vertical="center" wrapText="1"/>
    </xf>
    <xf numFmtId="4" fontId="20" fillId="0" borderId="0" xfId="2" applyNumberFormat="1" applyFont="1" applyAlignment="1">
      <alignment horizontal="center" vertical="center" wrapText="1"/>
    </xf>
    <xf numFmtId="4" fontId="5" fillId="0" borderId="0" xfId="2" applyNumberFormat="1" applyFont="1" applyAlignment="1">
      <alignment horizontal="center" vertical="center" wrapText="1"/>
    </xf>
    <xf numFmtId="0" fontId="52" fillId="7" borderId="0" xfId="0" applyFont="1" applyFill="1" applyAlignment="1">
      <alignment horizontal="center"/>
    </xf>
    <xf numFmtId="0" fontId="44" fillId="7" borderId="0" xfId="0" applyFont="1" applyFill="1" applyAlignment="1">
      <alignment vertical="center"/>
    </xf>
    <xf numFmtId="49" fontId="41" fillId="0" borderId="0" xfId="2" applyNumberFormat="1" applyFont="1" applyAlignment="1">
      <alignment horizontal="center" vertical="top"/>
    </xf>
    <xf numFmtId="0" fontId="21" fillId="0" borderId="0" xfId="2" applyFont="1" applyAlignment="1">
      <alignment horizontal="center" vertical="top"/>
    </xf>
    <xf numFmtId="0" fontId="21" fillId="0" borderId="0" xfId="2" applyFont="1" applyAlignment="1">
      <alignment vertical="top"/>
    </xf>
    <xf numFmtId="0" fontId="55" fillId="0" borderId="0" xfId="2" applyFont="1" applyAlignment="1">
      <alignment horizontal="left" vertical="top"/>
    </xf>
    <xf numFmtId="0" fontId="55" fillId="0" borderId="0" xfId="2" applyFont="1" applyAlignment="1">
      <alignment horizontal="center" vertical="center"/>
    </xf>
    <xf numFmtId="168" fontId="21" fillId="0" borderId="0" xfId="2" applyNumberFormat="1" applyFont="1" applyAlignment="1">
      <alignment horizontal="center" vertical="center"/>
    </xf>
    <xf numFmtId="0" fontId="59" fillId="0" borderId="0" xfId="2" applyFont="1" applyAlignment="1">
      <alignment vertical="center"/>
    </xf>
    <xf numFmtId="0" fontId="21" fillId="0" borderId="0" xfId="2" applyFont="1" applyAlignment="1">
      <alignment horizontal="left" vertical="top"/>
    </xf>
    <xf numFmtId="49" fontId="55" fillId="0" borderId="0" xfId="2" applyNumberFormat="1" applyFont="1" applyAlignment="1">
      <alignment horizontal="center" vertical="center"/>
    </xf>
    <xf numFmtId="49" fontId="55" fillId="0" borderId="0" xfId="2" applyNumberFormat="1" applyFont="1" applyAlignment="1">
      <alignment horizontal="left" vertical="top"/>
    </xf>
    <xf numFmtId="0" fontId="56" fillId="0" borderId="0" xfId="2" applyFont="1" applyAlignment="1">
      <alignment vertical="center"/>
    </xf>
    <xf numFmtId="0" fontId="29" fillId="0" borderId="0" xfId="2" applyFont="1" applyAlignment="1">
      <alignment horizontal="center" vertical="center" wrapText="1"/>
    </xf>
    <xf numFmtId="167" fontId="61" fillId="0" borderId="0" xfId="2" applyNumberFormat="1" applyFont="1" applyAlignment="1">
      <alignment horizontal="center" vertical="center" wrapText="1"/>
    </xf>
    <xf numFmtId="0" fontId="55" fillId="0" borderId="0" xfId="2" applyFont="1" applyAlignment="1">
      <alignment vertical="top"/>
    </xf>
    <xf numFmtId="0" fontId="21" fillId="0" borderId="0" xfId="0" applyFont="1" applyAlignment="1">
      <alignment horizontal="center" vertical="center"/>
    </xf>
    <xf numFmtId="2" fontId="4" fillId="0" borderId="0" xfId="0" applyNumberFormat="1" applyFont="1" applyAlignment="1">
      <alignment horizontal="center" vertical="center"/>
    </xf>
    <xf numFmtId="168" fontId="4" fillId="0" borderId="0" xfId="0" applyNumberFormat="1" applyFont="1" applyAlignment="1">
      <alignment horizontal="center" vertical="center"/>
    </xf>
    <xf numFmtId="166" fontId="62" fillId="4" borderId="2" xfId="2" applyNumberFormat="1" applyFont="1" applyFill="1" applyBorder="1" applyAlignment="1">
      <alignment horizontal="center" vertical="center" wrapText="1"/>
    </xf>
    <xf numFmtId="166" fontId="62" fillId="0" borderId="2" xfId="2" applyNumberFormat="1" applyFont="1" applyBorder="1" applyAlignment="1">
      <alignment horizontal="center" vertical="center" wrapText="1"/>
    </xf>
    <xf numFmtId="166" fontId="62" fillId="0" borderId="0" xfId="2" applyNumberFormat="1" applyFont="1" applyAlignment="1">
      <alignment horizontal="center" vertical="center" wrapText="1"/>
    </xf>
    <xf numFmtId="0" fontId="63" fillId="0" borderId="7" xfId="0" applyFont="1" applyBorder="1" applyAlignment="1">
      <alignment horizontal="center" vertical="center" wrapText="1"/>
    </xf>
    <xf numFmtId="0" fontId="4" fillId="0" borderId="7" xfId="0" applyFont="1" applyBorder="1" applyAlignment="1">
      <alignment vertical="center" wrapText="1"/>
    </xf>
    <xf numFmtId="0" fontId="61" fillId="0" borderId="0" xfId="2" applyFont="1" applyAlignment="1">
      <alignment horizontal="center" vertical="center"/>
    </xf>
    <xf numFmtId="0" fontId="62" fillId="5" borderId="0" xfId="2" applyFont="1" applyFill="1" applyAlignment="1">
      <alignment horizontal="center" vertical="center"/>
    </xf>
    <xf numFmtId="0" fontId="62" fillId="0" borderId="0" xfId="2" applyFont="1" applyAlignment="1">
      <alignment horizontal="center" vertical="center"/>
    </xf>
    <xf numFmtId="0" fontId="4" fillId="0" borderId="0" xfId="0" applyFont="1" applyAlignment="1">
      <alignment horizontal="center" vertical="center" wrapText="1"/>
    </xf>
    <xf numFmtId="49" fontId="4" fillId="0" borderId="0" xfId="0" applyNumberFormat="1" applyFont="1" applyAlignment="1">
      <alignment horizontal="center" vertical="center"/>
    </xf>
    <xf numFmtId="0" fontId="4" fillId="0" borderId="0" xfId="0" applyFont="1" applyAlignment="1">
      <alignment vertical="center" wrapText="1"/>
    </xf>
    <xf numFmtId="166" fontId="62" fillId="4" borderId="6" xfId="2" applyNumberFormat="1" applyFont="1" applyFill="1" applyBorder="1" applyAlignment="1">
      <alignment horizontal="center" vertical="center" wrapText="1"/>
    </xf>
    <xf numFmtId="167" fontId="61" fillId="5" borderId="0" xfId="2" applyNumberFormat="1" applyFont="1" applyFill="1" applyAlignment="1">
      <alignment horizontal="center" vertical="center" wrapText="1"/>
    </xf>
    <xf numFmtId="167" fontId="64" fillId="0" borderId="7" xfId="0" applyNumberFormat="1" applyFont="1" applyBorder="1" applyAlignment="1">
      <alignment horizontal="center" vertical="top" wrapText="1"/>
    </xf>
    <xf numFmtId="0" fontId="25" fillId="0" borderId="0" xfId="0" applyFont="1" applyAlignment="1">
      <alignment horizontal="center" vertical="center" wrapText="1"/>
    </xf>
    <xf numFmtId="167" fontId="64" fillId="0" borderId="0" xfId="0" applyNumberFormat="1" applyFont="1" applyAlignment="1">
      <alignment horizontal="center" vertical="top" wrapText="1"/>
    </xf>
    <xf numFmtId="168" fontId="4" fillId="0" borderId="0" xfId="0" applyNumberFormat="1" applyFont="1" applyAlignment="1">
      <alignment horizontal="center" vertical="center" wrapText="1"/>
    </xf>
    <xf numFmtId="166" fontId="62" fillId="0" borderId="1" xfId="2" applyNumberFormat="1" applyFont="1" applyBorder="1" applyAlignment="1">
      <alignment horizontal="center" vertical="center" wrapText="1"/>
    </xf>
    <xf numFmtId="0" fontId="4" fillId="0" borderId="9" xfId="0" applyFont="1" applyBorder="1" applyAlignment="1">
      <alignment horizontal="left" vertical="center"/>
    </xf>
    <xf numFmtId="0" fontId="4" fillId="0" borderId="8" xfId="0" applyFont="1" applyBorder="1" applyAlignment="1">
      <alignment horizontal="left" vertical="center"/>
    </xf>
    <xf numFmtId="0" fontId="38" fillId="0" borderId="0" xfId="2" applyFont="1" applyAlignment="1">
      <alignment vertical="top" wrapText="1"/>
    </xf>
    <xf numFmtId="0" fontId="65" fillId="0" borderId="0" xfId="2" applyFont="1" applyAlignment="1">
      <alignment vertical="top"/>
    </xf>
    <xf numFmtId="0" fontId="55" fillId="0" borderId="5" xfId="2" applyFont="1" applyBorder="1" applyAlignment="1">
      <alignment vertical="top" wrapText="1"/>
    </xf>
    <xf numFmtId="0" fontId="55" fillId="0" borderId="0" xfId="2" applyFont="1" applyAlignment="1">
      <alignment vertical="top" wrapText="1"/>
    </xf>
    <xf numFmtId="0" fontId="55" fillId="0" borderId="4" xfId="2" applyFont="1" applyBorder="1" applyAlignment="1">
      <alignment vertical="top" wrapText="1"/>
    </xf>
    <xf numFmtId="166" fontId="62" fillId="0" borderId="0" xfId="2" applyNumberFormat="1" applyFont="1" applyAlignment="1">
      <alignment vertical="top" wrapText="1"/>
    </xf>
    <xf numFmtId="0" fontId="55" fillId="0" borderId="3" xfId="2" applyFont="1" applyBorder="1" applyAlignment="1">
      <alignment vertical="center" wrapText="1"/>
    </xf>
    <xf numFmtId="166" fontId="62" fillId="5" borderId="0" xfId="2" applyNumberFormat="1" applyFont="1" applyFill="1" applyAlignment="1">
      <alignment horizontal="center" vertical="center" wrapText="1"/>
    </xf>
    <xf numFmtId="0" fontId="63" fillId="0" borderId="0" xfId="0" applyFont="1" applyAlignment="1">
      <alignment horizontal="center" vertical="center" wrapText="1"/>
    </xf>
    <xf numFmtId="166" fontId="62" fillId="4" borderId="0" xfId="2" applyNumberFormat="1" applyFont="1" applyFill="1" applyAlignment="1">
      <alignment vertical="top" wrapText="1"/>
    </xf>
    <xf numFmtId="166" fontId="62" fillId="4" borderId="1" xfId="2" applyNumberFormat="1" applyFont="1" applyFill="1" applyBorder="1" applyAlignment="1">
      <alignment vertical="top" wrapText="1"/>
    </xf>
    <xf numFmtId="0" fontId="68" fillId="0" borderId="0" xfId="2" applyFont="1" applyAlignment="1">
      <alignment horizontal="center" vertical="center"/>
    </xf>
    <xf numFmtId="49" fontId="23" fillId="0" borderId="0" xfId="2" applyNumberFormat="1" applyFont="1" applyAlignment="1">
      <alignment horizontal="center" vertical="center"/>
    </xf>
    <xf numFmtId="172" fontId="23" fillId="0" borderId="0" xfId="2" applyNumberFormat="1" applyFont="1" applyAlignment="1">
      <alignment horizontal="center" vertical="center"/>
    </xf>
    <xf numFmtId="0" fontId="12" fillId="7" borderId="0" xfId="0" applyFont="1" applyFill="1" applyAlignment="1">
      <alignment horizontal="center" vertical="center" wrapText="1"/>
    </xf>
    <xf numFmtId="170" fontId="20" fillId="0" borderId="0" xfId="0" applyNumberFormat="1" applyFont="1" applyAlignment="1">
      <alignment horizontal="center" vertical="center"/>
    </xf>
    <xf numFmtId="170" fontId="20" fillId="0" borderId="0" xfId="0" applyNumberFormat="1" applyFont="1"/>
    <xf numFmtId="0" fontId="16" fillId="0" borderId="0" xfId="0" applyFont="1" applyAlignment="1">
      <alignment vertical="top" wrapText="1"/>
    </xf>
    <xf numFmtId="0" fontId="29" fillId="7" borderId="0" xfId="0" applyFont="1" applyFill="1" applyAlignment="1">
      <alignment vertical="center" wrapText="1"/>
    </xf>
    <xf numFmtId="0" fontId="29" fillId="7" borderId="0" xfId="0" applyFont="1" applyFill="1" applyAlignment="1">
      <alignment horizontal="center" vertical="center" wrapText="1"/>
    </xf>
    <xf numFmtId="168" fontId="5" fillId="7" borderId="0" xfId="0" applyNumberFormat="1" applyFont="1" applyFill="1" applyAlignment="1">
      <alignment horizontal="center" vertical="center"/>
    </xf>
    <xf numFmtId="4" fontId="73" fillId="7" borderId="0" xfId="0" applyNumberFormat="1" applyFont="1" applyFill="1" applyAlignment="1">
      <alignment horizontal="center" vertical="center"/>
    </xf>
    <xf numFmtId="174" fontId="5" fillId="0" borderId="0" xfId="2" applyNumberFormat="1" applyFont="1" applyAlignment="1">
      <alignment horizontal="center" vertical="center"/>
    </xf>
    <xf numFmtId="174" fontId="5" fillId="0" borderId="0" xfId="0" applyNumberFormat="1" applyFont="1" applyAlignment="1">
      <alignment horizontal="center" vertical="center" wrapText="1"/>
    </xf>
    <xf numFmtId="49" fontId="20" fillId="0" borderId="0" xfId="2" applyNumberFormat="1" applyFont="1" applyAlignment="1">
      <alignment horizontal="center" vertical="center"/>
    </xf>
    <xf numFmtId="2" fontId="23" fillId="0" borderId="0" xfId="2" applyNumberFormat="1" applyFont="1" applyAlignment="1">
      <alignment horizontal="center" vertical="center"/>
    </xf>
    <xf numFmtId="2" fontId="6" fillId="0" borderId="0" xfId="0" applyNumberFormat="1" applyFont="1" applyAlignment="1">
      <alignment horizontal="center" vertical="center" wrapText="1"/>
    </xf>
    <xf numFmtId="0" fontId="74" fillId="0" borderId="0" xfId="0" applyFont="1" applyAlignment="1">
      <alignment horizontal="center" vertical="center" wrapText="1"/>
    </xf>
    <xf numFmtId="49" fontId="20" fillId="0" borderId="0" xfId="0" applyNumberFormat="1" applyFont="1" applyAlignment="1">
      <alignment horizontal="center" vertical="center"/>
    </xf>
    <xf numFmtId="4" fontId="4" fillId="0" borderId="0" xfId="2" applyNumberFormat="1" applyFont="1" applyAlignment="1">
      <alignment horizontal="center" vertical="center"/>
    </xf>
    <xf numFmtId="4" fontId="4" fillId="0" borderId="0" xfId="0" applyNumberFormat="1" applyFont="1" applyAlignment="1">
      <alignment horizontal="center" vertical="center"/>
    </xf>
    <xf numFmtId="4" fontId="55" fillId="0" borderId="0" xfId="2" applyNumberFormat="1" applyFont="1" applyAlignment="1">
      <alignment horizontal="center" vertical="center"/>
    </xf>
    <xf numFmtId="49" fontId="76" fillId="0" borderId="0" xfId="2" applyNumberFormat="1" applyFont="1" applyAlignment="1">
      <alignment horizontal="center" vertical="center"/>
    </xf>
    <xf numFmtId="4" fontId="23" fillId="0" borderId="0" xfId="2" applyNumberFormat="1" applyFont="1" applyAlignment="1">
      <alignment horizontal="center" vertical="center"/>
    </xf>
    <xf numFmtId="0" fontId="23" fillId="0" borderId="0" xfId="2" applyFont="1" applyAlignment="1">
      <alignment horizontal="left" vertical="top"/>
    </xf>
    <xf numFmtId="170" fontId="6" fillId="7" borderId="0" xfId="0" applyNumberFormat="1" applyFont="1" applyFill="1" applyAlignment="1" applyProtection="1">
      <alignment horizontal="center" vertical="center"/>
      <protection hidden="1"/>
    </xf>
    <xf numFmtId="1" fontId="75" fillId="0" borderId="0" xfId="0" applyNumberFormat="1" applyFont="1" applyAlignment="1" applyProtection="1">
      <alignment horizontal="center" vertical="center"/>
      <protection locked="0"/>
    </xf>
    <xf numFmtId="0" fontId="74" fillId="0" borderId="0" xfId="0" applyFont="1" applyAlignment="1">
      <alignment vertical="center"/>
    </xf>
    <xf numFmtId="1" fontId="77" fillId="0" borderId="0" xfId="0" applyNumberFormat="1" applyFont="1" applyAlignment="1">
      <alignment horizontal="center" vertical="center"/>
    </xf>
    <xf numFmtId="0" fontId="6" fillId="7" borderId="0" xfId="0" applyFont="1" applyFill="1" applyAlignment="1">
      <alignment horizontal="left" vertical="center"/>
    </xf>
    <xf numFmtId="0" fontId="0" fillId="0" borderId="0" xfId="0" applyAlignment="1">
      <alignment vertical="center" wrapText="1"/>
    </xf>
    <xf numFmtId="0" fontId="78" fillId="0" borderId="0" xfId="2" applyFont="1" applyAlignment="1">
      <alignment vertical="center"/>
    </xf>
    <xf numFmtId="1" fontId="38" fillId="2" borderId="0" xfId="0" applyNumberFormat="1" applyFont="1" applyFill="1" applyAlignment="1">
      <alignment horizontal="center" vertical="center"/>
    </xf>
    <xf numFmtId="1" fontId="6" fillId="3" borderId="15" xfId="0" applyNumberFormat="1" applyFont="1" applyFill="1" applyBorder="1" applyAlignment="1" applyProtection="1">
      <alignment horizontal="center" vertical="center"/>
      <protection locked="0"/>
    </xf>
    <xf numFmtId="0" fontId="0" fillId="2" borderId="16" xfId="0" applyFill="1" applyBorder="1" applyAlignment="1">
      <alignment horizontal="center" vertical="center"/>
    </xf>
    <xf numFmtId="0" fontId="81" fillId="8" borderId="17" xfId="0" applyFont="1" applyFill="1" applyBorder="1" applyAlignment="1" applyProtection="1">
      <alignment horizontal="center" vertical="center"/>
      <protection locked="0"/>
    </xf>
    <xf numFmtId="1" fontId="0" fillId="7" borderId="0" xfId="0" quotePrefix="1" applyNumberFormat="1" applyFill="1"/>
    <xf numFmtId="1" fontId="54" fillId="0" borderId="0" xfId="0" quotePrefix="1" applyNumberFormat="1" applyFont="1" applyAlignment="1">
      <alignment horizontal="center" vertical="center"/>
    </xf>
    <xf numFmtId="0" fontId="22" fillId="7" borderId="0" xfId="0" applyFont="1" applyFill="1" applyAlignment="1">
      <alignment horizontal="center" vertical="center" wrapText="1"/>
    </xf>
    <xf numFmtId="170" fontId="0" fillId="0" borderId="0" xfId="0" applyNumberFormat="1" applyAlignment="1">
      <alignment horizontal="right" vertical="center" wrapText="1"/>
    </xf>
    <xf numFmtId="170" fontId="0" fillId="0" borderId="0" xfId="0" applyNumberFormat="1" applyAlignment="1">
      <alignment horizontal="right" vertical="top" wrapText="1"/>
    </xf>
    <xf numFmtId="170" fontId="20" fillId="0" borderId="0" xfId="0" applyNumberFormat="1" applyFont="1" applyAlignment="1">
      <alignment vertical="center" wrapText="1"/>
    </xf>
    <xf numFmtId="170" fontId="30" fillId="0" borderId="0" xfId="0" applyNumberFormat="1" applyFont="1" applyAlignment="1">
      <alignment horizontal="center" vertical="center"/>
    </xf>
    <xf numFmtId="170" fontId="16" fillId="0" borderId="0" xfId="0" applyNumberFormat="1" applyFont="1" applyAlignment="1">
      <alignment vertical="top" wrapText="1"/>
    </xf>
    <xf numFmtId="0" fontId="82" fillId="7" borderId="0" xfId="0" applyFont="1" applyFill="1" applyAlignment="1">
      <alignment horizontal="center" vertical="center" wrapText="1"/>
    </xf>
    <xf numFmtId="0" fontId="6" fillId="7" borderId="0" xfId="0" applyFont="1" applyFill="1" applyAlignment="1">
      <alignment horizontal="center"/>
    </xf>
    <xf numFmtId="170" fontId="20" fillId="0" borderId="0" xfId="0" applyNumberFormat="1" applyFont="1" applyAlignment="1">
      <alignment horizontal="center" vertical="center" wrapText="1"/>
    </xf>
    <xf numFmtId="170" fontId="29" fillId="0" borderId="0" xfId="0" quotePrefix="1" applyNumberFormat="1" applyFont="1" applyAlignment="1">
      <alignment horizontal="center" vertical="center"/>
    </xf>
    <xf numFmtId="170" fontId="70" fillId="0" borderId="0" xfId="0" applyNumberFormat="1" applyFont="1" applyAlignment="1">
      <alignment vertical="center" wrapText="1"/>
    </xf>
    <xf numFmtId="170" fontId="71" fillId="0" borderId="0" xfId="0" applyNumberFormat="1" applyFont="1" applyAlignment="1">
      <alignment vertical="center" wrapText="1"/>
    </xf>
    <xf numFmtId="170" fontId="72" fillId="0" borderId="0" xfId="0" applyNumberFormat="1" applyFont="1" applyAlignment="1">
      <alignment horizontal="center" vertical="center"/>
    </xf>
    <xf numFmtId="0" fontId="0" fillId="0" borderId="0" xfId="0" applyAlignment="1">
      <alignment vertical="center"/>
    </xf>
    <xf numFmtId="170" fontId="26" fillId="0" borderId="0" xfId="0" applyNumberFormat="1" applyFont="1" applyAlignment="1">
      <alignment horizontal="right" vertical="center"/>
    </xf>
    <xf numFmtId="0" fontId="5" fillId="2" borderId="17" xfId="0" applyFont="1" applyFill="1" applyBorder="1" applyAlignment="1" applyProtection="1">
      <alignment horizontal="center" vertical="center"/>
      <protection locked="0"/>
    </xf>
    <xf numFmtId="0" fontId="28" fillId="2" borderId="17" xfId="0" applyFont="1" applyFill="1" applyBorder="1" applyAlignment="1" applyProtection="1">
      <alignment horizontal="center" vertical="center"/>
      <protection locked="0"/>
    </xf>
    <xf numFmtId="49" fontId="0" fillId="2" borderId="17" xfId="0" applyNumberFormat="1" applyFill="1" applyBorder="1" applyAlignment="1" applyProtection="1">
      <alignment horizontal="center" vertical="center"/>
      <protection locked="0"/>
    </xf>
    <xf numFmtId="0" fontId="0" fillId="2" borderId="17" xfId="0" applyFill="1" applyBorder="1" applyAlignment="1" applyProtection="1">
      <alignment horizontal="center" vertical="center"/>
      <protection locked="0"/>
    </xf>
    <xf numFmtId="0" fontId="0" fillId="7" borderId="17" xfId="0" applyFill="1" applyBorder="1" applyProtection="1">
      <protection locked="0"/>
    </xf>
    <xf numFmtId="1" fontId="0" fillId="6" borderId="17" xfId="0" applyNumberFormat="1" applyFill="1" applyBorder="1" applyAlignment="1" applyProtection="1">
      <alignment horizontal="center" vertical="center"/>
      <protection locked="0"/>
    </xf>
    <xf numFmtId="168" fontId="0" fillId="6" borderId="18" xfId="0" applyNumberFormat="1" applyFill="1" applyBorder="1" applyAlignment="1">
      <alignment horizontal="center" vertical="center"/>
    </xf>
    <xf numFmtId="173" fontId="0" fillId="6" borderId="19" xfId="0" applyNumberFormat="1" applyFill="1" applyBorder="1" applyAlignment="1" applyProtection="1">
      <alignment horizontal="center" vertical="center"/>
      <protection locked="0"/>
    </xf>
    <xf numFmtId="0" fontId="83" fillId="6" borderId="17" xfId="0" applyFont="1" applyFill="1" applyBorder="1" applyAlignment="1" applyProtection="1">
      <alignment horizontal="center" vertical="center"/>
      <protection locked="0"/>
    </xf>
    <xf numFmtId="0" fontId="86" fillId="0" borderId="0" xfId="5" applyFont="1"/>
    <xf numFmtId="0" fontId="1" fillId="0" borderId="0" xfId="5"/>
    <xf numFmtId="170" fontId="1" fillId="0" borderId="0" xfId="5" applyNumberFormat="1"/>
    <xf numFmtId="1" fontId="1" fillId="0" borderId="0" xfId="5" applyNumberFormat="1"/>
    <xf numFmtId="0" fontId="1" fillId="0" borderId="0" xfId="5" applyAlignment="1">
      <alignment horizontal="center" vertical="center"/>
    </xf>
    <xf numFmtId="0" fontId="93" fillId="0" borderId="0" xfId="5" applyFont="1" applyAlignment="1">
      <alignment vertical="top" wrapText="1"/>
    </xf>
    <xf numFmtId="0" fontId="91" fillId="0" borderId="0" xfId="5" applyFont="1" applyAlignment="1">
      <alignment vertical="center" wrapText="1"/>
    </xf>
    <xf numFmtId="0" fontId="86" fillId="0" borderId="0" xfId="5" applyFont="1" applyAlignment="1">
      <alignment horizontal="center" vertical="center"/>
    </xf>
    <xf numFmtId="0" fontId="86" fillId="11" borderId="0" xfId="5" applyFont="1" applyFill="1" applyAlignment="1">
      <alignment horizontal="center"/>
    </xf>
    <xf numFmtId="0" fontId="86" fillId="11" borderId="0" xfId="5" applyFont="1" applyFill="1" applyAlignment="1">
      <alignment vertical="center"/>
    </xf>
    <xf numFmtId="0" fontId="86" fillId="11" borderId="0" xfId="5" applyFont="1" applyFill="1" applyAlignment="1">
      <alignment horizontal="center" vertical="center"/>
    </xf>
    <xf numFmtId="0" fontId="86" fillId="0" borderId="0" xfId="5" applyFont="1" applyAlignment="1">
      <alignment horizontal="center"/>
    </xf>
    <xf numFmtId="0" fontId="86" fillId="0" borderId="0" xfId="5" applyFont="1" applyAlignment="1">
      <alignment vertical="center"/>
    </xf>
    <xf numFmtId="0" fontId="88" fillId="0" borderId="0" xfId="5" applyFont="1" applyAlignment="1">
      <alignment horizontal="left" vertical="center"/>
    </xf>
    <xf numFmtId="170" fontId="86" fillId="0" borderId="0" xfId="5" applyNumberFormat="1" applyFont="1" applyAlignment="1">
      <alignment horizontal="left" vertical="center"/>
    </xf>
    <xf numFmtId="0" fontId="88" fillId="0" borderId="0" xfId="5" applyFont="1" applyAlignment="1">
      <alignment vertical="center"/>
    </xf>
    <xf numFmtId="0" fontId="95" fillId="0" borderId="0" xfId="5" applyFont="1" applyAlignment="1">
      <alignment horizontal="left" vertical="center"/>
    </xf>
    <xf numFmtId="49" fontId="96" fillId="11" borderId="22" xfId="5" applyNumberFormat="1" applyFont="1" applyFill="1" applyBorder="1" applyAlignment="1" applyProtection="1">
      <alignment horizontal="left" vertical="center"/>
      <protection locked="0"/>
    </xf>
    <xf numFmtId="3" fontId="96" fillId="12" borderId="22" xfId="5" applyNumberFormat="1" applyFont="1" applyFill="1" applyBorder="1" applyAlignment="1" applyProtection="1">
      <alignment horizontal="center" vertical="center"/>
      <protection locked="0"/>
    </xf>
    <xf numFmtId="170" fontId="1" fillId="0" borderId="0" xfId="5" applyNumberFormat="1" applyAlignment="1">
      <alignment horizontal="center" vertical="center"/>
    </xf>
    <xf numFmtId="170" fontId="86" fillId="0" borderId="0" xfId="5" applyNumberFormat="1" applyFont="1" applyAlignment="1">
      <alignment horizontal="center" vertical="center"/>
    </xf>
    <xf numFmtId="0" fontId="86" fillId="11" borderId="13" xfId="5" applyFont="1" applyFill="1" applyBorder="1" applyAlignment="1">
      <alignment horizontal="left" vertical="center" wrapText="1"/>
    </xf>
    <xf numFmtId="0" fontId="86" fillId="12" borderId="13" xfId="5" applyFont="1" applyFill="1" applyBorder="1" applyAlignment="1" applyProtection="1">
      <alignment horizontal="center" vertical="center"/>
      <protection locked="0"/>
    </xf>
    <xf numFmtId="0" fontId="86" fillId="12" borderId="22" xfId="5" applyFont="1" applyFill="1" applyBorder="1" applyAlignment="1" applyProtection="1">
      <alignment horizontal="center" vertical="center"/>
      <protection locked="0"/>
    </xf>
    <xf numFmtId="0" fontId="86" fillId="11" borderId="12" xfId="5" applyFont="1" applyFill="1" applyBorder="1" applyAlignment="1">
      <alignment horizontal="left" vertical="center" wrapText="1"/>
    </xf>
    <xf numFmtId="0" fontId="86" fillId="12" borderId="12" xfId="5" applyFont="1" applyFill="1" applyBorder="1" applyAlignment="1" applyProtection="1">
      <alignment horizontal="center" vertical="center"/>
      <protection locked="0"/>
    </xf>
    <xf numFmtId="0" fontId="96" fillId="7" borderId="14" xfId="5" applyFont="1" applyFill="1" applyBorder="1" applyAlignment="1">
      <alignment horizontal="left" vertical="center"/>
    </xf>
    <xf numFmtId="0" fontId="76" fillId="13" borderId="12" xfId="5" applyFont="1" applyFill="1" applyBorder="1" applyAlignment="1">
      <alignment vertical="center" wrapText="1"/>
    </xf>
    <xf numFmtId="0" fontId="86" fillId="12" borderId="12" xfId="5" applyFont="1" applyFill="1" applyBorder="1" applyAlignment="1" applyProtection="1">
      <alignment horizontal="center" vertical="center" wrapText="1"/>
      <protection locked="0"/>
    </xf>
    <xf numFmtId="49" fontId="97" fillId="11" borderId="22" xfId="5" applyNumberFormat="1" applyFont="1" applyFill="1" applyBorder="1" applyAlignment="1" applyProtection="1">
      <alignment horizontal="left" vertical="center"/>
      <protection locked="0"/>
    </xf>
    <xf numFmtId="0" fontId="88" fillId="0" borderId="0" xfId="5" applyFont="1" applyAlignment="1">
      <alignment horizontal="left" vertical="center" wrapText="1"/>
    </xf>
    <xf numFmtId="0" fontId="76" fillId="13" borderId="14" xfId="5" applyFont="1" applyFill="1" applyBorder="1" applyAlignment="1">
      <alignment vertical="center" wrapText="1"/>
    </xf>
    <xf numFmtId="0" fontId="86" fillId="12" borderId="14" xfId="5" applyFont="1" applyFill="1" applyBorder="1" applyAlignment="1" applyProtection="1">
      <alignment horizontal="center" vertical="center" wrapText="1"/>
      <protection locked="0"/>
    </xf>
    <xf numFmtId="0" fontId="86" fillId="11" borderId="0" xfId="5" applyFont="1" applyFill="1" applyAlignment="1">
      <alignment horizontal="left" vertical="center" wrapText="1"/>
    </xf>
    <xf numFmtId="0" fontId="86" fillId="12" borderId="0" xfId="5" applyFont="1" applyFill="1" applyAlignment="1" applyProtection="1">
      <alignment horizontal="center" vertical="center"/>
      <protection locked="0"/>
    </xf>
    <xf numFmtId="0" fontId="86" fillId="0" borderId="0" xfId="5" applyFont="1" applyAlignment="1">
      <alignment horizontal="center" vertical="center" wrapText="1"/>
    </xf>
    <xf numFmtId="0" fontId="86" fillId="7" borderId="13" xfId="5" applyFont="1" applyFill="1" applyBorder="1" applyAlignment="1">
      <alignment vertical="center"/>
    </xf>
    <xf numFmtId="49" fontId="1" fillId="7" borderId="0" xfId="5" applyNumberFormat="1" applyFill="1"/>
    <xf numFmtId="0" fontId="86" fillId="13" borderId="14" xfId="5" applyFont="1" applyFill="1" applyBorder="1" applyAlignment="1">
      <alignment horizontal="left" vertical="center"/>
    </xf>
    <xf numFmtId="0" fontId="86" fillId="7" borderId="13" xfId="5" applyFont="1" applyFill="1" applyBorder="1" applyAlignment="1">
      <alignment horizontal="left" vertical="center"/>
    </xf>
    <xf numFmtId="0" fontId="76" fillId="11" borderId="13" xfId="5" applyFont="1" applyFill="1" applyBorder="1" applyAlignment="1">
      <alignment horizontal="left" vertical="center" wrapText="1"/>
    </xf>
    <xf numFmtId="0" fontId="96" fillId="13" borderId="14" xfId="5" applyFont="1" applyFill="1" applyBorder="1" applyAlignment="1">
      <alignment horizontal="left" vertical="center" wrapText="1"/>
    </xf>
    <xf numFmtId="0" fontId="76" fillId="11" borderId="12" xfId="5" applyFont="1" applyFill="1" applyBorder="1" applyAlignment="1">
      <alignment horizontal="left" vertical="center" wrapText="1"/>
    </xf>
    <xf numFmtId="0" fontId="88" fillId="0" borderId="0" xfId="5" applyFont="1" applyAlignment="1">
      <alignment horizontal="center" vertical="center"/>
    </xf>
    <xf numFmtId="0" fontId="88" fillId="7" borderId="14" xfId="5" applyFont="1" applyFill="1" applyBorder="1" applyAlignment="1">
      <alignment horizontal="left" vertical="center"/>
    </xf>
    <xf numFmtId="0" fontId="86" fillId="11" borderId="0" xfId="5" applyFont="1" applyFill="1" applyAlignment="1">
      <alignment horizontal="left" vertical="center"/>
    </xf>
    <xf numFmtId="0" fontId="88" fillId="0" borderId="0" xfId="5" applyFont="1" applyAlignment="1">
      <alignment vertical="center" wrapText="1"/>
    </xf>
    <xf numFmtId="0" fontId="96" fillId="13" borderId="13" xfId="5" applyFont="1" applyFill="1" applyBorder="1" applyAlignment="1">
      <alignment vertical="center" wrapText="1"/>
    </xf>
    <xf numFmtId="0" fontId="86" fillId="11" borderId="0" xfId="5" applyFont="1" applyFill="1" applyAlignment="1">
      <alignment vertical="center" wrapText="1"/>
    </xf>
    <xf numFmtId="0" fontId="96" fillId="7" borderId="12" xfId="5" applyFont="1" applyFill="1" applyBorder="1" applyAlignment="1">
      <alignment horizontal="left" vertical="center"/>
    </xf>
    <xf numFmtId="0" fontId="96" fillId="13" borderId="12" xfId="5" applyFont="1" applyFill="1" applyBorder="1" applyAlignment="1">
      <alignment horizontal="left" vertical="center"/>
    </xf>
    <xf numFmtId="0" fontId="96" fillId="7" borderId="13" xfId="5" applyFont="1" applyFill="1" applyBorder="1" applyAlignment="1">
      <alignment horizontal="left" vertical="center"/>
    </xf>
    <xf numFmtId="0" fontId="86" fillId="13" borderId="14" xfId="5" applyFont="1" applyFill="1" applyBorder="1" applyAlignment="1">
      <alignment vertical="center" wrapText="1"/>
    </xf>
    <xf numFmtId="0" fontId="88" fillId="0" borderId="0" xfId="5" applyFont="1"/>
    <xf numFmtId="49" fontId="96" fillId="11" borderId="22" xfId="5" applyNumberFormat="1" applyFont="1" applyFill="1" applyBorder="1" applyAlignment="1" applyProtection="1">
      <alignment horizontal="center"/>
      <protection locked="0"/>
    </xf>
    <xf numFmtId="0" fontId="96" fillId="12" borderId="22" xfId="5" applyFont="1" applyFill="1" applyBorder="1" applyAlignment="1" applyProtection="1">
      <alignment horizontal="center" vertical="center"/>
      <protection locked="0"/>
    </xf>
    <xf numFmtId="0" fontId="87" fillId="7" borderId="13" xfId="5" applyFont="1" applyFill="1" applyBorder="1" applyAlignment="1">
      <alignment horizontal="left" vertical="top" wrapText="1"/>
    </xf>
    <xf numFmtId="49" fontId="96" fillId="11" borderId="22" xfId="5" applyNumberFormat="1" applyFont="1" applyFill="1" applyBorder="1" applyAlignment="1" applyProtection="1">
      <alignment horizontal="center" vertical="center"/>
      <protection locked="0"/>
    </xf>
    <xf numFmtId="0" fontId="87" fillId="7" borderId="12" xfId="5" applyFont="1" applyFill="1" applyBorder="1" applyAlignment="1">
      <alignment vertical="center" wrapText="1"/>
    </xf>
    <xf numFmtId="0" fontId="86" fillId="7" borderId="14" xfId="5" applyFont="1" applyFill="1" applyBorder="1" applyAlignment="1">
      <alignment horizontal="left" vertical="center"/>
    </xf>
    <xf numFmtId="49" fontId="96" fillId="11" borderId="22" xfId="5" applyNumberFormat="1" applyFont="1" applyFill="1" applyBorder="1" applyProtection="1">
      <protection locked="0"/>
    </xf>
    <xf numFmtId="0" fontId="86" fillId="7" borderId="0" xfId="5" applyFont="1" applyFill="1" applyAlignment="1">
      <alignment horizontal="left" vertical="center"/>
    </xf>
    <xf numFmtId="0" fontId="95" fillId="0" borderId="0" xfId="5" applyFont="1"/>
    <xf numFmtId="0" fontId="90" fillId="0" borderId="0" xfId="5" applyFont="1" applyAlignment="1">
      <alignment vertical="center"/>
    </xf>
    <xf numFmtId="0" fontId="86" fillId="0" borderId="23" xfId="5" applyFont="1" applyBorder="1" applyAlignment="1">
      <alignment horizontal="left" vertical="center" wrapText="1"/>
    </xf>
    <xf numFmtId="0" fontId="86" fillId="0" borderId="0" xfId="5" applyFont="1" applyAlignment="1">
      <alignment horizontal="left" vertical="center" wrapText="1"/>
    </xf>
    <xf numFmtId="0" fontId="86" fillId="0" borderId="0" xfId="5" applyFont="1" applyAlignment="1">
      <alignment vertical="center" wrapText="1"/>
    </xf>
    <xf numFmtId="0" fontId="98" fillId="0" borderId="0" xfId="5" applyFont="1" applyAlignment="1">
      <alignment horizontal="center" vertical="center" wrapText="1"/>
    </xf>
    <xf numFmtId="1" fontId="99" fillId="0" borderId="0" xfId="5" applyNumberFormat="1" applyFont="1" applyAlignment="1">
      <alignment horizontal="center" vertical="center"/>
    </xf>
    <xf numFmtId="0" fontId="104" fillId="0" borderId="0" xfId="5" applyFont="1"/>
    <xf numFmtId="170" fontId="1" fillId="0" borderId="0" xfId="5" applyNumberFormat="1" applyAlignment="1">
      <alignment horizontal="center"/>
    </xf>
    <xf numFmtId="0" fontId="96" fillId="6" borderId="14" xfId="5" applyFont="1" applyFill="1" applyBorder="1" applyAlignment="1" applyProtection="1">
      <alignment horizontal="center" vertical="center"/>
      <protection locked="0"/>
    </xf>
    <xf numFmtId="0" fontId="86" fillId="6" borderId="13" xfId="5" applyFont="1" applyFill="1" applyBorder="1" applyAlignment="1" applyProtection="1">
      <alignment horizontal="center" vertical="center"/>
      <protection locked="0"/>
    </xf>
    <xf numFmtId="0" fontId="96" fillId="14" borderId="14" xfId="5" applyFont="1" applyFill="1" applyBorder="1" applyAlignment="1" applyProtection="1">
      <alignment horizontal="center" vertical="center"/>
      <protection locked="0"/>
    </xf>
    <xf numFmtId="0" fontId="86" fillId="14" borderId="14" xfId="5" applyFont="1" applyFill="1" applyBorder="1" applyAlignment="1" applyProtection="1">
      <alignment horizontal="center" vertical="center"/>
      <protection locked="0"/>
    </xf>
    <xf numFmtId="0" fontId="86" fillId="14" borderId="12" xfId="5" applyFont="1" applyFill="1" applyBorder="1" applyAlignment="1" applyProtection="1">
      <alignment horizontal="center" vertical="center"/>
      <protection locked="0"/>
    </xf>
    <xf numFmtId="0" fontId="1" fillId="6" borderId="14" xfId="5" applyFill="1" applyBorder="1" applyAlignment="1" applyProtection="1">
      <alignment horizontal="center" vertical="center"/>
      <protection locked="0"/>
    </xf>
    <xf numFmtId="0" fontId="86" fillId="6" borderId="13" xfId="5" applyFont="1" applyFill="1" applyBorder="1" applyAlignment="1" applyProtection="1">
      <alignment horizontal="center" vertical="center" wrapText="1"/>
      <protection locked="0"/>
    </xf>
    <xf numFmtId="0" fontId="86" fillId="14" borderId="13" xfId="5" applyFont="1" applyFill="1" applyBorder="1" applyAlignment="1" applyProtection="1">
      <alignment horizontal="center" vertical="center"/>
      <protection locked="0"/>
    </xf>
    <xf numFmtId="0" fontId="86" fillId="6" borderId="14" xfId="5" applyFont="1" applyFill="1" applyBorder="1" applyAlignment="1" applyProtection="1">
      <alignment horizontal="center" vertical="center"/>
      <protection locked="0"/>
    </xf>
    <xf numFmtId="1" fontId="45" fillId="6" borderId="0" xfId="5" applyNumberFormat="1" applyFont="1" applyFill="1" applyAlignment="1" applyProtection="1">
      <alignment horizontal="center" vertical="center"/>
      <protection locked="0"/>
    </xf>
    <xf numFmtId="0" fontId="86" fillId="6" borderId="12" xfId="5" applyFont="1" applyFill="1" applyBorder="1" applyAlignment="1" applyProtection="1">
      <alignment horizontal="center" vertical="center"/>
      <protection locked="0"/>
    </xf>
    <xf numFmtId="0" fontId="1" fillId="6" borderId="13" xfId="5" applyFill="1" applyBorder="1" applyAlignment="1" applyProtection="1">
      <alignment horizontal="center" vertical="center"/>
      <protection locked="0"/>
    </xf>
    <xf numFmtId="1" fontId="86" fillId="6" borderId="0" xfId="5" applyNumberFormat="1" applyFont="1" applyFill="1" applyAlignment="1" applyProtection="1">
      <alignment horizontal="center" vertical="center"/>
      <protection locked="0"/>
    </xf>
    <xf numFmtId="0" fontId="0" fillId="0" borderId="0" xfId="0" applyAlignment="1" applyProtection="1">
      <alignment horizontal="center" vertical="center"/>
      <protection locked="0"/>
    </xf>
    <xf numFmtId="0" fontId="0" fillId="0" borderId="0" xfId="0" applyProtection="1">
      <protection locked="0"/>
    </xf>
    <xf numFmtId="170" fontId="0" fillId="0" borderId="0" xfId="0" applyNumberFormat="1" applyAlignment="1" applyProtection="1">
      <alignment horizontal="center" vertical="center"/>
      <protection hidden="1"/>
    </xf>
    <xf numFmtId="170" fontId="5" fillId="0" borderId="0" xfId="0" applyNumberFormat="1" applyFont="1"/>
    <xf numFmtId="0" fontId="105" fillId="0" borderId="0" xfId="0" applyFont="1"/>
    <xf numFmtId="0" fontId="106" fillId="0" borderId="0" xfId="0" applyFont="1" applyAlignment="1">
      <alignment horizontal="center" vertical="center" wrapText="1"/>
    </xf>
    <xf numFmtId="0" fontId="105" fillId="0" borderId="0" xfId="0" applyFont="1" applyProtection="1">
      <protection locked="0"/>
    </xf>
    <xf numFmtId="0" fontId="105" fillId="0" borderId="0" xfId="0" applyFont="1" applyAlignment="1">
      <alignment horizontal="center" vertical="center"/>
    </xf>
    <xf numFmtId="170" fontId="105" fillId="0" borderId="0" xfId="0" applyNumberFormat="1" applyFont="1" applyAlignment="1">
      <alignment horizontal="center" vertical="center"/>
    </xf>
    <xf numFmtId="170" fontId="105" fillId="0" borderId="0" xfId="0" applyNumberFormat="1" applyFont="1"/>
    <xf numFmtId="170" fontId="106" fillId="0" borderId="0" xfId="0" applyNumberFormat="1" applyFont="1" applyAlignment="1">
      <alignment horizontal="center" vertical="center"/>
    </xf>
    <xf numFmtId="0" fontId="78" fillId="0" borderId="0" xfId="0" applyFont="1" applyAlignment="1">
      <alignment horizontal="center" vertical="center"/>
    </xf>
    <xf numFmtId="0" fontId="32" fillId="0" borderId="0" xfId="0" applyFont="1" applyAlignment="1">
      <alignment horizontal="center" wrapText="1"/>
    </xf>
    <xf numFmtId="0" fontId="32" fillId="0" borderId="0" xfId="0" applyFont="1" applyAlignment="1">
      <alignment horizontal="center"/>
    </xf>
    <xf numFmtId="0" fontId="0" fillId="0" borderId="0" xfId="0" applyAlignment="1">
      <alignment horizontal="center"/>
    </xf>
    <xf numFmtId="14" fontId="0" fillId="0" borderId="0" xfId="0" applyNumberFormat="1" applyAlignment="1">
      <alignment horizontal="center"/>
    </xf>
    <xf numFmtId="0" fontId="35" fillId="0" borderId="0" xfId="0" applyFont="1" applyAlignment="1">
      <alignment horizontal="center"/>
    </xf>
    <xf numFmtId="0" fontId="34" fillId="0" borderId="0" xfId="0" applyFont="1" applyAlignment="1">
      <alignment horizontal="center" vertical="center" wrapText="1"/>
    </xf>
    <xf numFmtId="0" fontId="12" fillId="0" borderId="0" xfId="0" applyFont="1" applyAlignment="1">
      <alignment horizontal="center" vertical="center" wrapText="1"/>
    </xf>
    <xf numFmtId="0" fontId="86" fillId="14" borderId="13" xfId="5" applyFont="1" applyFill="1" applyBorder="1" applyAlignment="1" applyProtection="1">
      <alignment horizontal="center" vertical="center" wrapText="1"/>
      <protection locked="0"/>
    </xf>
    <xf numFmtId="0" fontId="86" fillId="14" borderId="12" xfId="5" applyFont="1" applyFill="1" applyBorder="1" applyAlignment="1" applyProtection="1">
      <alignment horizontal="center" vertical="center" wrapText="1"/>
      <protection locked="0"/>
    </xf>
    <xf numFmtId="0" fontId="91" fillId="0" borderId="0" xfId="5" applyFont="1" applyAlignment="1">
      <alignment horizontal="center" vertical="center" wrapText="1"/>
    </xf>
    <xf numFmtId="0" fontId="91" fillId="0" borderId="0" xfId="5" applyFont="1" applyAlignment="1">
      <alignment horizontal="center" vertical="center"/>
    </xf>
    <xf numFmtId="0" fontId="88" fillId="11" borderId="0" xfId="5" applyFont="1" applyFill="1" applyAlignment="1">
      <alignment horizontal="center" wrapText="1"/>
    </xf>
    <xf numFmtId="0" fontId="93" fillId="11" borderId="0" xfId="5" applyFont="1" applyFill="1" applyAlignment="1">
      <alignment horizontal="center" vertical="top" wrapText="1"/>
    </xf>
    <xf numFmtId="0" fontId="88" fillId="0" borderId="0" xfId="5" applyFont="1" applyAlignment="1">
      <alignment horizontal="center" wrapText="1"/>
    </xf>
    <xf numFmtId="0" fontId="88" fillId="0" borderId="0" xfId="5" applyFont="1" applyAlignment="1">
      <alignment horizontal="left" vertical="center"/>
    </xf>
    <xf numFmtId="170" fontId="86" fillId="0" borderId="0" xfId="5" applyNumberFormat="1" applyFont="1" applyAlignment="1">
      <alignment horizontal="left" vertical="center"/>
    </xf>
    <xf numFmtId="0" fontId="86" fillId="7" borderId="13" xfId="5" applyFont="1" applyFill="1" applyBorder="1" applyAlignment="1">
      <alignment horizontal="left" vertical="center" wrapText="1"/>
    </xf>
    <xf numFmtId="0" fontId="86" fillId="7" borderId="12" xfId="5" applyFont="1" applyFill="1" applyBorder="1" applyAlignment="1">
      <alignment horizontal="left" vertical="center" wrapText="1"/>
    </xf>
    <xf numFmtId="0" fontId="101" fillId="0" borderId="0" xfId="5" applyFont="1" applyAlignment="1">
      <alignment horizontal="center" vertical="center"/>
    </xf>
    <xf numFmtId="1" fontId="99" fillId="12" borderId="11" xfId="5" applyNumberFormat="1" applyFont="1" applyFill="1" applyBorder="1" applyAlignment="1">
      <alignment horizontal="center" vertical="center"/>
    </xf>
    <xf numFmtId="1" fontId="99" fillId="12" borderId="24" xfId="5" applyNumberFormat="1" applyFont="1" applyFill="1" applyBorder="1" applyAlignment="1">
      <alignment horizontal="center" vertical="center"/>
    </xf>
    <xf numFmtId="0" fontId="86" fillId="7" borderId="0" xfId="5" applyFont="1" applyFill="1" applyAlignment="1">
      <alignment horizontal="left" vertical="center" wrapText="1"/>
    </xf>
    <xf numFmtId="0" fontId="86" fillId="6" borderId="0" xfId="5" applyFont="1" applyFill="1" applyAlignment="1" applyProtection="1">
      <alignment horizontal="center" vertical="center"/>
      <protection locked="0"/>
    </xf>
    <xf numFmtId="0" fontId="86" fillId="0" borderId="23" xfId="5" applyFont="1" applyBorder="1" applyAlignment="1">
      <alignment horizontal="center" vertical="center" wrapText="1"/>
    </xf>
    <xf numFmtId="0" fontId="86" fillId="0" borderId="0" xfId="5" applyFont="1" applyAlignment="1">
      <alignment horizontal="center" vertical="center" wrapText="1"/>
    </xf>
    <xf numFmtId="0" fontId="89" fillId="0" borderId="0" xfId="5" applyFont="1" applyAlignment="1">
      <alignment horizontal="center" vertical="center"/>
    </xf>
    <xf numFmtId="0" fontId="98" fillId="0" borderId="11" xfId="5" applyFont="1" applyBorder="1" applyAlignment="1">
      <alignment horizontal="center" vertical="center" wrapText="1"/>
    </xf>
    <xf numFmtId="0" fontId="98" fillId="0" borderId="24" xfId="5" applyFont="1" applyBorder="1" applyAlignment="1">
      <alignment horizontal="center" vertical="center" wrapText="1"/>
    </xf>
    <xf numFmtId="0" fontId="17" fillId="0" borderId="0" xfId="0" applyFont="1" applyAlignment="1">
      <alignment horizontal="center"/>
    </xf>
    <xf numFmtId="0" fontId="12" fillId="2" borderId="0" xfId="0" applyFont="1" applyFill="1" applyAlignment="1">
      <alignment horizontal="center" vertical="center"/>
    </xf>
    <xf numFmtId="0" fontId="37" fillId="0" borderId="0" xfId="2" applyFont="1" applyAlignment="1">
      <alignment horizontal="center" vertical="center"/>
    </xf>
    <xf numFmtId="0" fontId="36" fillId="0" borderId="0" xfId="2" applyFont="1" applyAlignment="1">
      <alignment horizontal="center" vertical="center"/>
    </xf>
    <xf numFmtId="0" fontId="26" fillId="0" borderId="0" xfId="0" applyFont="1" applyAlignment="1">
      <alignment horizontal="left" vertical="center" wrapText="1"/>
    </xf>
    <xf numFmtId="170" fontId="0" fillId="0" borderId="0" xfId="0" applyNumberFormat="1" applyAlignment="1">
      <alignment horizontal="center" vertical="center" textRotation="90" wrapText="1"/>
    </xf>
    <xf numFmtId="0" fontId="27" fillId="0" borderId="0" xfId="0" applyFont="1" applyAlignment="1">
      <alignment horizontal="center" vertical="top" wrapText="1"/>
    </xf>
    <xf numFmtId="0" fontId="27" fillId="0" borderId="0" xfId="0" applyFont="1" applyAlignment="1">
      <alignment horizontal="left" vertical="top" wrapText="1"/>
    </xf>
    <xf numFmtId="0" fontId="5" fillId="0" borderId="0" xfId="0" applyFont="1" applyAlignment="1">
      <alignment horizontal="left" vertical="center" wrapText="1"/>
    </xf>
    <xf numFmtId="0" fontId="12" fillId="8" borderId="0" xfId="0" applyFont="1" applyFill="1" applyAlignment="1">
      <alignment horizontal="center" vertical="center" wrapText="1"/>
    </xf>
    <xf numFmtId="0" fontId="19" fillId="0" borderId="0" xfId="0" applyFont="1" applyAlignment="1">
      <alignment horizontal="center" vertical="center" wrapText="1"/>
    </xf>
    <xf numFmtId="0" fontId="0" fillId="0" borderId="0" xfId="0" applyAlignment="1">
      <alignment horizontal="left" vertical="top" wrapText="1"/>
    </xf>
    <xf numFmtId="0" fontId="0" fillId="0" borderId="0" xfId="0" applyAlignment="1">
      <alignment horizontal="left" vertical="top"/>
    </xf>
    <xf numFmtId="0" fontId="29" fillId="7" borderId="0" xfId="0" applyFont="1" applyFill="1" applyAlignment="1">
      <alignment horizontal="center"/>
    </xf>
    <xf numFmtId="0" fontId="29" fillId="7" borderId="0" xfId="0" applyFont="1" applyFill="1" applyAlignment="1">
      <alignment horizontal="center" vertical="center" wrapText="1"/>
    </xf>
    <xf numFmtId="168" fontId="12" fillId="7" borderId="0" xfId="0" applyNumberFormat="1" applyFont="1" applyFill="1" applyAlignment="1">
      <alignment horizontal="center" vertical="center" wrapText="1"/>
    </xf>
    <xf numFmtId="168" fontId="12" fillId="6" borderId="20" xfId="0" applyNumberFormat="1" applyFont="1" applyFill="1" applyBorder="1" applyAlignment="1" applyProtection="1">
      <alignment horizontal="center" vertical="center" wrapText="1"/>
      <protection locked="0"/>
    </xf>
    <xf numFmtId="168" fontId="12" fillId="6" borderId="21" xfId="0" applyNumberFormat="1" applyFont="1" applyFill="1" applyBorder="1" applyAlignment="1" applyProtection="1">
      <alignment horizontal="center" vertical="center" wrapText="1"/>
      <protection locked="0"/>
    </xf>
    <xf numFmtId="0" fontId="5" fillId="0" borderId="0" xfId="0" applyFont="1" applyAlignment="1">
      <alignment horizontal="center"/>
    </xf>
    <xf numFmtId="0" fontId="17" fillId="0" borderId="0" xfId="0" applyFont="1" applyAlignment="1">
      <alignment horizontal="center" vertical="center" wrapText="1"/>
    </xf>
    <xf numFmtId="0" fontId="38" fillId="0" borderId="0" xfId="0" applyFont="1" applyAlignment="1">
      <alignment horizontal="center" vertical="center" wrapText="1"/>
    </xf>
    <xf numFmtId="0" fontId="17" fillId="0" borderId="0" xfId="0" applyFont="1" applyAlignment="1">
      <alignment horizontal="center" vertical="center"/>
    </xf>
    <xf numFmtId="0" fontId="0" fillId="0" borderId="0" xfId="0" applyAlignment="1">
      <alignment horizontal="center" vertical="center" wrapText="1"/>
    </xf>
    <xf numFmtId="0" fontId="13" fillId="7" borderId="0" xfId="0" applyFont="1" applyFill="1" applyAlignment="1">
      <alignment horizontal="center" vertical="center"/>
    </xf>
    <xf numFmtId="0" fontId="17" fillId="7" borderId="0" xfId="0" applyFont="1" applyFill="1" applyAlignment="1">
      <alignment horizontal="center" vertical="center" wrapText="1"/>
    </xf>
    <xf numFmtId="0" fontId="12" fillId="7" borderId="0" xfId="0" applyFont="1" applyFill="1" applyAlignment="1">
      <alignment horizontal="center" vertical="center"/>
    </xf>
    <xf numFmtId="0" fontId="5" fillId="7" borderId="0" xfId="0" applyFont="1" applyFill="1" applyAlignment="1">
      <alignment horizontal="center" vertical="center"/>
    </xf>
    <xf numFmtId="0" fontId="12" fillId="7" borderId="0" xfId="0" applyFont="1" applyFill="1" applyAlignment="1">
      <alignment horizontal="center" vertical="center" wrapText="1"/>
    </xf>
    <xf numFmtId="168" fontId="5" fillId="6" borderId="20" xfId="0" applyNumberFormat="1" applyFont="1" applyFill="1" applyBorder="1" applyAlignment="1" applyProtection="1">
      <alignment horizontal="center" vertical="center"/>
      <protection locked="0"/>
    </xf>
    <xf numFmtId="168" fontId="5" fillId="6" borderId="21" xfId="0" applyNumberFormat="1" applyFont="1" applyFill="1" applyBorder="1" applyAlignment="1" applyProtection="1">
      <alignment horizontal="center" vertical="center"/>
      <protection locked="0"/>
    </xf>
    <xf numFmtId="0" fontId="6" fillId="7" borderId="0" xfId="0" applyFont="1" applyFill="1" applyAlignment="1">
      <alignment horizontal="center" vertical="center" wrapText="1"/>
    </xf>
    <xf numFmtId="168" fontId="12" fillId="0" borderId="0" xfId="0" applyNumberFormat="1" applyFont="1" applyAlignment="1">
      <alignment horizontal="center" vertical="center"/>
    </xf>
    <xf numFmtId="0" fontId="12" fillId="0" borderId="0" xfId="0" applyFont="1" applyAlignment="1">
      <alignment horizontal="center" vertical="top" wrapText="1"/>
    </xf>
    <xf numFmtId="0" fontId="6" fillId="0" borderId="0" xfId="0" applyFont="1" applyAlignment="1">
      <alignment horizontal="center" vertical="center" wrapText="1"/>
    </xf>
    <xf numFmtId="0" fontId="0" fillId="7" borderId="0" xfId="0" applyFill="1" applyAlignment="1">
      <alignment horizontal="center" vertical="center" wrapText="1"/>
    </xf>
    <xf numFmtId="0" fontId="6" fillId="7" borderId="0" xfId="0" applyFont="1" applyFill="1" applyAlignment="1">
      <alignment vertical="center" wrapText="1"/>
    </xf>
    <xf numFmtId="0" fontId="0" fillId="0" borderId="0" xfId="0" applyAlignment="1">
      <alignment vertical="center" wrapText="1"/>
    </xf>
    <xf numFmtId="0" fontId="22" fillId="7" borderId="0" xfId="0" applyFont="1" applyFill="1" applyAlignment="1">
      <alignment horizontal="center" vertical="center" wrapText="1"/>
    </xf>
    <xf numFmtId="0" fontId="6" fillId="7" borderId="0" xfId="0" applyFont="1" applyFill="1" applyAlignment="1">
      <alignment horizontal="center" vertical="center"/>
    </xf>
    <xf numFmtId="0" fontId="0" fillId="7" borderId="0" xfId="0" applyFill="1" applyAlignment="1" applyProtection="1">
      <alignment horizontal="center" vertical="center"/>
      <protection hidden="1"/>
    </xf>
    <xf numFmtId="0" fontId="30" fillId="7" borderId="0" xfId="0" applyFont="1" applyFill="1" applyAlignment="1">
      <alignment horizontal="center" vertical="center" wrapText="1"/>
    </xf>
    <xf numFmtId="0" fontId="5" fillId="7" borderId="0" xfId="0" applyFont="1" applyFill="1" applyAlignment="1">
      <alignment horizontal="center" vertical="center" wrapText="1"/>
    </xf>
    <xf numFmtId="0" fontId="26" fillId="0" borderId="0" xfId="0" applyFont="1" applyAlignment="1">
      <alignment horizontal="left" vertical="top" wrapText="1"/>
    </xf>
    <xf numFmtId="0" fontId="21" fillId="0" borderId="0" xfId="2" applyFont="1" applyAlignment="1">
      <alignment horizontal="center" vertical="top"/>
    </xf>
    <xf numFmtId="49" fontId="23" fillId="0" borderId="0" xfId="2" applyNumberFormat="1" applyFont="1" applyAlignment="1">
      <alignment horizontal="center" vertical="top"/>
    </xf>
    <xf numFmtId="0" fontId="23" fillId="0" borderId="0" xfId="2" applyFont="1" applyAlignment="1">
      <alignment horizontal="center" vertical="top"/>
    </xf>
    <xf numFmtId="0" fontId="55" fillId="0" borderId="0" xfId="2" applyFont="1" applyAlignment="1">
      <alignment horizontal="center" vertical="top"/>
    </xf>
    <xf numFmtId="0" fontId="38" fillId="0" borderId="0" xfId="2" applyFont="1" applyAlignment="1">
      <alignment horizontal="center" vertical="top" wrapText="1"/>
    </xf>
    <xf numFmtId="0" fontId="65" fillId="0" borderId="0" xfId="2" applyFont="1" applyAlignment="1">
      <alignment horizontal="center" vertical="top"/>
    </xf>
    <xf numFmtId="0" fontId="68" fillId="0" borderId="0" xfId="2" applyFont="1" applyAlignment="1">
      <alignment horizontal="center" vertical="center"/>
    </xf>
    <xf numFmtId="0" fontId="66" fillId="0" borderId="0" xfId="2" applyFont="1" applyAlignment="1">
      <alignment horizontal="center" vertical="top" wrapText="1"/>
    </xf>
    <xf numFmtId="0" fontId="66" fillId="0" borderId="0" xfId="2" applyFont="1" applyAlignment="1">
      <alignment horizontal="center" vertical="top"/>
    </xf>
    <xf numFmtId="0" fontId="67" fillId="0" borderId="0" xfId="2" applyFont="1" applyAlignment="1">
      <alignment horizontal="center" vertical="top"/>
    </xf>
    <xf numFmtId="0" fontId="54" fillId="9" borderId="0" xfId="2" applyFont="1" applyFill="1" applyAlignment="1">
      <alignment horizontal="center" vertical="center"/>
    </xf>
    <xf numFmtId="0" fontId="60" fillId="9" borderId="0" xfId="2" applyFont="1" applyFill="1" applyAlignment="1">
      <alignment horizontal="center" vertical="center"/>
    </xf>
    <xf numFmtId="0" fontId="58" fillId="10" borderId="0" xfId="2" applyFont="1" applyFill="1" applyAlignment="1">
      <alignment horizontal="center" vertical="top"/>
    </xf>
    <xf numFmtId="0" fontId="57" fillId="10" borderId="0" xfId="2" applyFont="1" applyFill="1" applyAlignment="1">
      <alignment horizontal="center" vertical="top"/>
    </xf>
    <xf numFmtId="0" fontId="69" fillId="6" borderId="0" xfId="2" applyFont="1" applyFill="1" applyAlignment="1">
      <alignment horizontal="center" vertical="top"/>
    </xf>
    <xf numFmtId="0" fontId="38" fillId="0" borderId="0" xfId="2" applyFont="1" applyAlignment="1">
      <alignment horizontal="center" vertical="center" wrapText="1"/>
    </xf>
    <xf numFmtId="0" fontId="65" fillId="0" borderId="0" xfId="2" applyFont="1" applyAlignment="1">
      <alignment horizontal="center" vertical="top" wrapText="1"/>
    </xf>
    <xf numFmtId="0" fontId="56" fillId="0" borderId="0" xfId="2" applyFont="1" applyAlignment="1">
      <alignment horizontal="center" vertical="top" wrapText="1"/>
    </xf>
    <xf numFmtId="0" fontId="6" fillId="0" borderId="0" xfId="0" applyFont="1" applyAlignment="1">
      <alignment horizontal="center" vertical="center"/>
    </xf>
    <xf numFmtId="49" fontId="23" fillId="0" borderId="0" xfId="2" quotePrefix="1" applyNumberFormat="1" applyFont="1" applyAlignment="1">
      <alignment horizontal="center" vertical="top"/>
    </xf>
    <xf numFmtId="49" fontId="55" fillId="0" borderId="0" xfId="2" applyNumberFormat="1" applyFont="1" applyAlignment="1">
      <alignment horizontal="center" vertical="top"/>
    </xf>
    <xf numFmtId="0" fontId="54" fillId="0" borderId="0" xfId="0" applyFont="1" applyAlignment="1">
      <alignment horizontal="center" vertical="center" wrapText="1"/>
    </xf>
  </cellXfs>
  <cellStyles count="6">
    <cellStyle name="Currency" xfId="1" builtinId="4"/>
    <cellStyle name="Normal" xfId="0" builtinId="0"/>
    <cellStyle name="Normal 2" xfId="2" xr:uid="{30F5CEAA-1AAD-4EAE-A792-FA84F09D16F0}"/>
    <cellStyle name="Normal 3" xfId="3" xr:uid="{61397F33-D47D-466D-B764-6DA81E22EA59}"/>
    <cellStyle name="Normal 3 2" xfId="4" xr:uid="{8154BF83-B1D8-48C4-B3DE-DA77C6824D24}"/>
    <cellStyle name="Normal 3 3" xfId="5" xr:uid="{A1145467-FBC2-484B-912A-A2808DA3572A}"/>
  </cellStyles>
  <dxfs count="5">
    <dxf>
      <font>
        <color rgb="FFFF0000"/>
      </font>
    </dxf>
    <dxf>
      <font>
        <color rgb="FFFF5050"/>
      </font>
    </dxf>
    <dxf>
      <font>
        <b/>
        <i val="0"/>
        <color theme="9" tint="-0.24994659260841701"/>
      </font>
      <fill>
        <patternFill>
          <bgColor theme="9" tint="0.79998168889431442"/>
        </patternFill>
      </fill>
    </dxf>
    <dxf>
      <font>
        <b/>
        <i val="0"/>
        <color theme="9" tint="-0.24994659260841701"/>
      </font>
      <fill>
        <patternFill>
          <bgColor theme="9" tint="0.79998168889431442"/>
        </patternFill>
      </fill>
    </dxf>
    <dxf>
      <fill>
        <patternFill>
          <bgColor rgb="FFFF0000"/>
        </patternFill>
      </fill>
    </dxf>
  </dxfs>
  <tableStyles count="0" defaultTableStyle="TableStyleMedium2" defaultPivotStyle="PivotStyleLight16"/>
  <colors>
    <mruColors>
      <color rgb="FFFF5050"/>
      <color rgb="FFFFCCCC"/>
      <color rgb="FFFF99CC"/>
      <color rgb="FFFF6600"/>
      <color rgb="FFFF33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microsoft.com/office/2006/relationships/vbaProject" Target="vbaProject.bin"/><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4</xdr:col>
      <xdr:colOff>0</xdr:colOff>
      <xdr:row>6</xdr:row>
      <xdr:rowOff>0</xdr:rowOff>
    </xdr:from>
    <xdr:to>
      <xdr:col>4</xdr:col>
      <xdr:colOff>1689100</xdr:colOff>
      <xdr:row>6</xdr:row>
      <xdr:rowOff>1498026</xdr:rowOff>
    </xdr:to>
    <xdr:pic>
      <xdr:nvPicPr>
        <xdr:cNvPr id="10" name="Picture 9">
          <a:extLst>
            <a:ext uri="{FF2B5EF4-FFF2-40B4-BE49-F238E27FC236}">
              <a16:creationId xmlns:a16="http://schemas.microsoft.com/office/drawing/2014/main" id="{2A713790-11E8-4D2B-ABC6-1A60BB4EB95F}"/>
            </a:ext>
          </a:extLst>
        </xdr:cNvPr>
        <xdr:cNvPicPr>
          <a:picLocks noChangeAspect="1"/>
        </xdr:cNvPicPr>
      </xdr:nvPicPr>
      <xdr:blipFill>
        <a:blip xmlns:r="http://schemas.openxmlformats.org/officeDocument/2006/relationships" r:embed="rId1"/>
        <a:stretch>
          <a:fillRect/>
        </a:stretch>
      </xdr:blipFill>
      <xdr:spPr>
        <a:xfrm>
          <a:off x="1949450" y="1104900"/>
          <a:ext cx="1689100" cy="149802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3</xdr:col>
      <xdr:colOff>19050</xdr:colOff>
      <xdr:row>4</xdr:row>
      <xdr:rowOff>44450</xdr:rowOff>
    </xdr:from>
    <xdr:to>
      <xdr:col>5</xdr:col>
      <xdr:colOff>488588</xdr:colOff>
      <xdr:row>12</xdr:row>
      <xdr:rowOff>70996</xdr:rowOff>
    </xdr:to>
    <xdr:pic>
      <xdr:nvPicPr>
        <xdr:cNvPr id="3" name="Picture 2">
          <a:extLst>
            <a:ext uri="{FF2B5EF4-FFF2-40B4-BE49-F238E27FC236}">
              <a16:creationId xmlns:a16="http://schemas.microsoft.com/office/drawing/2014/main" id="{4A9F0F97-4575-4575-9FDE-A2AB86C30F74}"/>
            </a:ext>
          </a:extLst>
        </xdr:cNvPr>
        <xdr:cNvPicPr>
          <a:picLocks noChangeAspect="1"/>
        </xdr:cNvPicPr>
      </xdr:nvPicPr>
      <xdr:blipFill>
        <a:blip xmlns:r="http://schemas.openxmlformats.org/officeDocument/2006/relationships" r:embed="rId1"/>
        <a:stretch>
          <a:fillRect/>
        </a:stretch>
      </xdr:blipFill>
      <xdr:spPr>
        <a:xfrm>
          <a:off x="1847850" y="781050"/>
          <a:ext cx="1688738" cy="1499746"/>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BEDCA1-F116-458F-B316-AFA3BC4DBD1F}">
  <sheetPr codeName="Sheet1">
    <tabColor rgb="FF00B0F0"/>
  </sheetPr>
  <dimension ref="A7:J46"/>
  <sheetViews>
    <sheetView showGridLines="0" tabSelected="1" workbookViewId="0">
      <pane ySplit="22" topLeftCell="A65" activePane="bottomLeft" state="frozen"/>
      <selection pane="bottomLeft" activeCell="A8" sqref="A8:I8"/>
    </sheetView>
  </sheetViews>
  <sheetFormatPr defaultRowHeight="15" x14ac:dyDescent="0.25"/>
  <cols>
    <col min="1" max="1" width="6.85546875" customWidth="1"/>
    <col min="2" max="2" width="0.28515625" customWidth="1"/>
    <col min="3" max="3" width="4.28515625" customWidth="1"/>
    <col min="4" max="4" width="13.5703125" customWidth="1"/>
    <col min="5" max="5" width="39.28515625" customWidth="1"/>
    <col min="6" max="6" width="3.140625" customWidth="1"/>
    <col min="7" max="7" width="8.28515625" customWidth="1"/>
    <col min="8" max="8" width="0.42578125" hidden="1" customWidth="1"/>
    <col min="9" max="9" width="1.42578125" hidden="1" customWidth="1"/>
  </cols>
  <sheetData>
    <row r="7" spans="1:10" ht="123" customHeight="1" x14ac:dyDescent="0.25"/>
    <row r="8" spans="1:10" ht="129.75" customHeight="1" x14ac:dyDescent="0.9">
      <c r="A8" s="324" t="s">
        <v>53</v>
      </c>
      <c r="B8" s="325"/>
      <c r="C8" s="325"/>
      <c r="D8" s="325"/>
      <c r="E8" s="325"/>
      <c r="F8" s="325"/>
      <c r="G8" s="325"/>
      <c r="H8" s="325"/>
      <c r="I8" s="325"/>
    </row>
    <row r="11" spans="1:10" x14ac:dyDescent="0.25">
      <c r="A11" s="328" t="s">
        <v>222</v>
      </c>
      <c r="B11" s="328"/>
      <c r="C11" s="328"/>
      <c r="D11" s="328"/>
      <c r="F11" s="326" t="s">
        <v>243</v>
      </c>
      <c r="G11" s="326"/>
    </row>
    <row r="12" spans="1:10" x14ac:dyDescent="0.25">
      <c r="F12" s="327">
        <v>46285</v>
      </c>
      <c r="G12" s="326"/>
      <c r="J12" s="192"/>
    </row>
    <row r="13" spans="1:10" ht="15" customHeight="1" x14ac:dyDescent="0.25">
      <c r="A13" s="183" t="s">
        <v>125</v>
      </c>
      <c r="B13" s="192">
        <v>10</v>
      </c>
      <c r="C13" s="194">
        <v>3</v>
      </c>
      <c r="D13" s="193" t="s">
        <v>124</v>
      </c>
      <c r="E13" s="39"/>
      <c r="F13" s="39"/>
      <c r="G13" s="39"/>
    </row>
    <row r="14" spans="1:10" ht="56.25" customHeight="1" x14ac:dyDescent="0.25">
      <c r="A14" s="329" t="s">
        <v>54</v>
      </c>
      <c r="B14" s="329"/>
      <c r="C14" s="329"/>
      <c r="D14" s="329"/>
      <c r="E14" s="329"/>
      <c r="F14" s="329"/>
      <c r="G14" s="329"/>
    </row>
    <row r="15" spans="1:10" x14ac:dyDescent="0.25">
      <c r="A15" s="39"/>
      <c r="B15" s="39"/>
      <c r="C15" s="39"/>
      <c r="D15" s="39"/>
      <c r="E15" s="39"/>
      <c r="F15" s="39"/>
      <c r="G15" s="39"/>
    </row>
    <row r="16" spans="1:10" x14ac:dyDescent="0.25">
      <c r="A16" s="330" t="s">
        <v>169</v>
      </c>
      <c r="B16" s="330"/>
      <c r="C16" s="330"/>
      <c r="D16" s="330"/>
      <c r="E16" s="330"/>
      <c r="F16" s="330"/>
      <c r="G16" s="330"/>
    </row>
    <row r="17" spans="1:7" x14ac:dyDescent="0.25">
      <c r="A17" s="330"/>
      <c r="B17" s="330"/>
      <c r="C17" s="330"/>
      <c r="D17" s="330"/>
      <c r="E17" s="330"/>
      <c r="F17" s="330"/>
      <c r="G17" s="330"/>
    </row>
    <row r="18" spans="1:7" x14ac:dyDescent="0.25">
      <c r="A18" s="330"/>
      <c r="B18" s="330"/>
      <c r="C18" s="330"/>
      <c r="D18" s="330"/>
      <c r="E18" s="330"/>
      <c r="F18" s="330"/>
      <c r="G18" s="330"/>
    </row>
    <row r="19" spans="1:7" x14ac:dyDescent="0.25">
      <c r="A19" s="330"/>
      <c r="B19" s="330"/>
      <c r="C19" s="330"/>
      <c r="D19" s="330"/>
      <c r="E19" s="330"/>
      <c r="F19" s="330"/>
      <c r="G19" s="330"/>
    </row>
    <row r="35" spans="1:9" ht="15" customHeight="1" x14ac:dyDescent="0.25">
      <c r="A35" s="323" t="s">
        <v>150</v>
      </c>
      <c r="B35" s="323"/>
      <c r="C35" s="323"/>
      <c r="D35" s="323"/>
      <c r="E35" s="323"/>
      <c r="F35" s="323"/>
      <c r="G35" s="323"/>
      <c r="H35" s="197"/>
      <c r="I35" s="197"/>
    </row>
    <row r="36" spans="1:9" ht="15" customHeight="1" x14ac:dyDescent="0.25">
      <c r="A36" s="323"/>
      <c r="B36" s="323"/>
      <c r="C36" s="323"/>
      <c r="D36" s="323"/>
      <c r="E36" s="323"/>
      <c r="F36" s="323"/>
      <c r="G36" s="323"/>
      <c r="H36" s="197"/>
      <c r="I36" s="197"/>
    </row>
    <row r="37" spans="1:9" ht="15" customHeight="1" x14ac:dyDescent="0.25">
      <c r="A37" s="323"/>
      <c r="B37" s="323"/>
      <c r="C37" s="323"/>
      <c r="D37" s="323"/>
      <c r="E37" s="323"/>
      <c r="F37" s="323"/>
      <c r="G37" s="323"/>
      <c r="H37" s="197"/>
      <c r="I37" s="197"/>
    </row>
    <row r="38" spans="1:9" ht="15" customHeight="1" x14ac:dyDescent="0.25">
      <c r="A38" s="323"/>
      <c r="B38" s="323"/>
      <c r="C38" s="323"/>
      <c r="D38" s="323"/>
      <c r="E38" s="323"/>
      <c r="F38" s="323"/>
      <c r="G38" s="323"/>
      <c r="H38" s="197"/>
      <c r="I38" s="197"/>
    </row>
    <row r="39" spans="1:9" ht="15" customHeight="1" x14ac:dyDescent="0.25">
      <c r="A39" s="323"/>
      <c r="B39" s="323"/>
      <c r="C39" s="323"/>
      <c r="D39" s="323"/>
      <c r="E39" s="323"/>
      <c r="F39" s="323"/>
      <c r="G39" s="323"/>
      <c r="H39" s="197"/>
      <c r="I39" s="197"/>
    </row>
    <row r="40" spans="1:9" ht="15" customHeight="1" x14ac:dyDescent="0.25">
      <c r="A40" s="323"/>
      <c r="B40" s="323"/>
      <c r="C40" s="323"/>
      <c r="D40" s="323"/>
      <c r="E40" s="323"/>
      <c r="F40" s="323"/>
      <c r="G40" s="323"/>
      <c r="H40" s="197"/>
      <c r="I40" s="197"/>
    </row>
    <row r="41" spans="1:9" ht="15" customHeight="1" x14ac:dyDescent="0.25">
      <c r="A41" s="323"/>
      <c r="B41" s="323"/>
      <c r="C41" s="323"/>
      <c r="D41" s="323"/>
      <c r="E41" s="323"/>
      <c r="F41" s="323"/>
      <c r="G41" s="323"/>
      <c r="H41" s="197"/>
      <c r="I41" s="197"/>
    </row>
    <row r="42" spans="1:9" ht="15" customHeight="1" x14ac:dyDescent="0.25">
      <c r="A42" s="323"/>
      <c r="B42" s="323"/>
      <c r="C42" s="323"/>
      <c r="D42" s="323"/>
      <c r="E42" s="323"/>
      <c r="F42" s="323"/>
      <c r="G42" s="323"/>
      <c r="H42" s="197"/>
      <c r="I42" s="197"/>
    </row>
    <row r="43" spans="1:9" ht="15" customHeight="1" x14ac:dyDescent="0.25">
      <c r="A43" s="323"/>
      <c r="B43" s="323"/>
      <c r="C43" s="323"/>
      <c r="D43" s="323"/>
      <c r="E43" s="323"/>
      <c r="F43" s="323"/>
      <c r="G43" s="323"/>
      <c r="H43" s="197"/>
      <c r="I43" s="197"/>
    </row>
    <row r="44" spans="1:9" ht="15" customHeight="1" x14ac:dyDescent="0.25">
      <c r="A44" s="323"/>
      <c r="B44" s="323"/>
      <c r="C44" s="323"/>
      <c r="D44" s="323"/>
      <c r="E44" s="323"/>
      <c r="F44" s="323"/>
      <c r="G44" s="323"/>
      <c r="H44" s="197"/>
      <c r="I44" s="197"/>
    </row>
    <row r="45" spans="1:9" ht="15" customHeight="1" x14ac:dyDescent="0.25">
      <c r="A45" s="323"/>
      <c r="B45" s="323"/>
      <c r="C45" s="323"/>
      <c r="D45" s="323"/>
      <c r="E45" s="323"/>
      <c r="F45" s="323"/>
      <c r="G45" s="323"/>
      <c r="H45" s="197"/>
      <c r="I45" s="197"/>
    </row>
    <row r="46" spans="1:9" x14ac:dyDescent="0.25">
      <c r="A46" s="323"/>
      <c r="B46" s="323"/>
      <c r="C46" s="323"/>
      <c r="D46" s="323"/>
      <c r="E46" s="323"/>
      <c r="F46" s="323"/>
      <c r="G46" s="323"/>
    </row>
  </sheetData>
  <sheetProtection algorithmName="SHA-512" hashValue="k/V/h4bXljoK4tH0IO5W2wSOgmuT3HxlekXXFg4zESdFmsRlaETsiKB6qO2MBf2w1QoBFKt5H4vbo4+vWGjQIA==" saltValue="sFP0aFaxyMLPCUGRtT2HNQ==" spinCount="100000" sheet="1" objects="1" scenarios="1" selectLockedCells="1" selectUnlockedCells="1"/>
  <mergeCells count="7">
    <mergeCell ref="A35:G46"/>
    <mergeCell ref="A8:I8"/>
    <mergeCell ref="F11:G11"/>
    <mergeCell ref="F12:G12"/>
    <mergeCell ref="A11:D11"/>
    <mergeCell ref="A14:G14"/>
    <mergeCell ref="A16:G19"/>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E62F51-76E9-4EC8-B34A-F94E2677E3EF}">
  <sheetPr codeName="Sheet12">
    <tabColor rgb="FF00B0F0"/>
  </sheetPr>
  <dimension ref="A1:W60"/>
  <sheetViews>
    <sheetView showGridLines="0" zoomScaleNormal="100" workbookViewId="0">
      <pane ySplit="6" topLeftCell="A13" activePane="bottomLeft" state="frozen"/>
      <selection pane="bottomLeft" activeCell="C9" sqref="C9"/>
    </sheetView>
  </sheetViews>
  <sheetFormatPr defaultColWidth="9.140625" defaultRowHeight="15" x14ac:dyDescent="0.2"/>
  <cols>
    <col min="1" max="1" width="5.7109375" style="229" customWidth="1"/>
    <col min="2" max="2" width="52.7109375" style="229" customWidth="1"/>
    <col min="3" max="3" width="8.7109375" style="229" customWidth="1"/>
    <col min="4" max="4" width="5.7109375" style="229" customWidth="1"/>
    <col min="5" max="5" width="52.7109375" style="229" customWidth="1"/>
    <col min="6" max="6" width="8.7109375" style="229" customWidth="1"/>
    <col min="7" max="7" width="5.7109375" style="229" customWidth="1"/>
    <col min="8" max="8" width="56.42578125" style="229" customWidth="1"/>
    <col min="9" max="10" width="8.7109375" style="229" customWidth="1"/>
    <col min="11" max="11" width="10.42578125" style="230" customWidth="1"/>
    <col min="12" max="12" width="12.42578125" style="231" customWidth="1"/>
    <col min="13" max="13" width="9" style="229" customWidth="1"/>
    <col min="14" max="15" width="9.140625" style="229"/>
    <col min="16" max="16" width="11.42578125" style="229" customWidth="1"/>
    <col min="17" max="16384" width="9.140625" style="229"/>
  </cols>
  <sheetData>
    <row r="1" spans="1:23" ht="15.75" x14ac:dyDescent="0.25">
      <c r="A1" s="228"/>
      <c r="B1" s="333" t="s">
        <v>170</v>
      </c>
      <c r="C1" s="334"/>
      <c r="D1" s="334"/>
      <c r="E1" s="334"/>
      <c r="F1" s="334"/>
      <c r="G1" s="334"/>
      <c r="H1" s="334"/>
      <c r="I1" s="334"/>
    </row>
    <row r="2" spans="1:23" ht="18.75" customHeight="1" x14ac:dyDescent="0.25">
      <c r="A2" s="228"/>
      <c r="B2" s="334"/>
      <c r="C2" s="334"/>
      <c r="D2" s="334"/>
      <c r="E2" s="334"/>
      <c r="F2" s="334"/>
      <c r="G2" s="334"/>
      <c r="H2" s="334"/>
      <c r="I2" s="334"/>
    </row>
    <row r="3" spans="1:23" ht="15.75" x14ac:dyDescent="0.25">
      <c r="A3" s="228"/>
      <c r="B3" s="334"/>
      <c r="C3" s="334"/>
      <c r="D3" s="334"/>
      <c r="E3" s="334"/>
      <c r="F3" s="334"/>
      <c r="G3" s="334"/>
      <c r="H3" s="334"/>
      <c r="I3" s="334"/>
      <c r="K3" s="230" t="s">
        <v>209</v>
      </c>
      <c r="P3" s="232"/>
    </row>
    <row r="4" spans="1:23" ht="15.75" customHeight="1" x14ac:dyDescent="0.25">
      <c r="B4" s="335" t="s">
        <v>214</v>
      </c>
      <c r="C4" s="335"/>
      <c r="D4" s="335"/>
      <c r="E4" s="335"/>
      <c r="F4" s="335"/>
      <c r="H4" s="336" t="s">
        <v>219</v>
      </c>
      <c r="I4" s="336"/>
      <c r="J4" s="233"/>
      <c r="O4" s="228"/>
      <c r="Q4" s="234"/>
      <c r="R4" s="228"/>
      <c r="S4" s="337"/>
      <c r="T4" s="337"/>
      <c r="U4" s="337"/>
      <c r="V4" s="337"/>
      <c r="W4" s="337"/>
    </row>
    <row r="5" spans="1:23" ht="21" customHeight="1" x14ac:dyDescent="0.25">
      <c r="B5" s="335"/>
      <c r="C5" s="335"/>
      <c r="D5" s="335"/>
      <c r="E5" s="335"/>
      <c r="F5" s="335"/>
      <c r="H5" s="336"/>
      <c r="I5" s="336"/>
      <c r="J5" s="233"/>
      <c r="O5" s="228"/>
      <c r="Q5" s="234"/>
      <c r="R5" s="228"/>
      <c r="S5" s="337"/>
      <c r="T5" s="337"/>
      <c r="U5" s="337"/>
      <c r="V5" s="337"/>
      <c r="W5" s="337"/>
    </row>
    <row r="6" spans="1:23" ht="16.5" thickBot="1" x14ac:dyDescent="0.3">
      <c r="A6" s="235"/>
      <c r="B6" s="236" t="s">
        <v>171</v>
      </c>
      <c r="C6" s="236" t="s">
        <v>141</v>
      </c>
      <c r="D6" s="237"/>
      <c r="E6" s="236" t="s">
        <v>171</v>
      </c>
      <c r="F6" s="236" t="s">
        <v>141</v>
      </c>
      <c r="H6" s="238" t="s">
        <v>25</v>
      </c>
      <c r="I6" s="238" t="s">
        <v>141</v>
      </c>
      <c r="O6" s="228"/>
      <c r="R6" s="235"/>
      <c r="S6" s="239"/>
      <c r="T6" s="239"/>
      <c r="U6" s="240"/>
      <c r="V6" s="239"/>
      <c r="W6" s="239"/>
    </row>
    <row r="7" spans="1:23" ht="15.75" thickBot="1" x14ac:dyDescent="0.25">
      <c r="B7" s="338" t="s">
        <v>149</v>
      </c>
      <c r="C7" s="338"/>
      <c r="D7" s="242"/>
      <c r="E7" s="243" t="s">
        <v>172</v>
      </c>
      <c r="G7" s="244" t="s">
        <v>215</v>
      </c>
      <c r="H7" s="245"/>
      <c r="I7" s="246"/>
      <c r="K7" s="247">
        <f>$I$7</f>
        <v>0</v>
      </c>
      <c r="L7" s="247">
        <f t="array" ref="L7:L59">SORT_(K7:K59,1,-1)</f>
        <v>0</v>
      </c>
      <c r="M7" s="247">
        <f>L7</f>
        <v>0</v>
      </c>
      <c r="R7" s="248"/>
    </row>
    <row r="8" spans="1:23" ht="20.100000000000001" customHeight="1" thickBot="1" x14ac:dyDescent="0.25">
      <c r="B8" s="249" t="s">
        <v>174</v>
      </c>
      <c r="C8" s="250"/>
      <c r="D8" s="339"/>
      <c r="E8" s="340" t="s">
        <v>175</v>
      </c>
      <c r="F8" s="331"/>
      <c r="G8" s="244" t="s">
        <v>173</v>
      </c>
      <c r="H8" s="245"/>
      <c r="I8" s="251"/>
      <c r="K8" s="247">
        <f>$I$8</f>
        <v>0</v>
      </c>
      <c r="L8" s="247">
        <v>0</v>
      </c>
      <c r="M8" s="247">
        <f t="shared" ref="M8:M39" si="0">_xlfn.IFS(AND(L8=0,M7=0),M7,AND(L8&lt;&gt;0,M7=0),L8,AND(L8=0,M7&lt;&gt;0),M7,AND(L8&lt;&gt;0,M7&lt;&gt;0),VLOOKUP(M7,COMB_VAL,L8+1,FALSE))</f>
        <v>0</v>
      </c>
      <c r="R8" s="248"/>
    </row>
    <row r="9" spans="1:23" ht="19.5" customHeight="1" thickBot="1" x14ac:dyDescent="0.25">
      <c r="B9" s="252" t="s">
        <v>176</v>
      </c>
      <c r="C9" s="253"/>
      <c r="D9" s="339"/>
      <c r="E9" s="341"/>
      <c r="F9" s="332"/>
      <c r="G9" s="244" t="s">
        <v>173</v>
      </c>
      <c r="H9" s="245"/>
      <c r="I9" s="251"/>
      <c r="K9" s="247">
        <f>$I$9</f>
        <v>0</v>
      </c>
      <c r="L9" s="247">
        <v>0</v>
      </c>
      <c r="M9" s="247">
        <f t="shared" si="0"/>
        <v>0</v>
      </c>
      <c r="R9" s="248"/>
    </row>
    <row r="10" spans="1:23" ht="20.100000000000001" customHeight="1" thickBot="1" x14ac:dyDescent="0.25">
      <c r="B10" s="254" t="s">
        <v>177</v>
      </c>
      <c r="C10" s="299"/>
      <c r="D10" s="242"/>
      <c r="E10" s="255" t="s">
        <v>178</v>
      </c>
      <c r="F10" s="256"/>
      <c r="G10" s="244" t="s">
        <v>173</v>
      </c>
      <c r="H10" s="257"/>
      <c r="I10" s="251"/>
      <c r="K10" s="247">
        <f>$I$10</f>
        <v>0</v>
      </c>
      <c r="L10" s="247">
        <v>0</v>
      </c>
      <c r="M10" s="247">
        <f t="shared" si="0"/>
        <v>0</v>
      </c>
      <c r="R10" s="248"/>
    </row>
    <row r="11" spans="1:23" ht="20.100000000000001" customHeight="1" thickBot="1" x14ac:dyDescent="0.25">
      <c r="B11" s="258" t="s">
        <v>142</v>
      </c>
      <c r="C11" s="235"/>
      <c r="D11" s="242"/>
      <c r="E11" s="259" t="s">
        <v>210</v>
      </c>
      <c r="F11" s="260"/>
      <c r="G11" s="244" t="s">
        <v>173</v>
      </c>
      <c r="H11" s="245"/>
      <c r="I11" s="251"/>
      <c r="K11" s="247">
        <f>$I$11</f>
        <v>0</v>
      </c>
      <c r="L11" s="247">
        <v>0</v>
      </c>
      <c r="M11" s="247">
        <f t="shared" si="0"/>
        <v>0</v>
      </c>
      <c r="R11" s="248"/>
    </row>
    <row r="12" spans="1:23" ht="20.100000000000001" customHeight="1" thickBot="1" x14ac:dyDescent="0.25">
      <c r="B12" s="261" t="s">
        <v>179</v>
      </c>
      <c r="C12" s="262"/>
      <c r="D12" s="242"/>
      <c r="E12" s="241" t="s">
        <v>147</v>
      </c>
      <c r="F12" s="263"/>
      <c r="G12" s="244" t="s">
        <v>173</v>
      </c>
      <c r="H12" s="245"/>
      <c r="I12" s="251"/>
      <c r="K12" s="247">
        <f>$I$12</f>
        <v>0</v>
      </c>
      <c r="L12" s="247">
        <v>0</v>
      </c>
      <c r="M12" s="247">
        <f t="shared" si="0"/>
        <v>0</v>
      </c>
      <c r="R12" s="248"/>
    </row>
    <row r="13" spans="1:23" ht="20.100000000000001" customHeight="1" thickBot="1" x14ac:dyDescent="0.25">
      <c r="B13" s="243" t="s">
        <v>143</v>
      </c>
      <c r="C13" s="243"/>
      <c r="D13" s="242"/>
      <c r="E13" s="264" t="s">
        <v>180</v>
      </c>
      <c r="F13" s="305"/>
      <c r="G13" s="244" t="s">
        <v>173</v>
      </c>
      <c r="H13" s="265"/>
      <c r="I13" s="308"/>
      <c r="K13" s="247">
        <f>$I$13</f>
        <v>0</v>
      </c>
      <c r="L13" s="247">
        <v>0</v>
      </c>
      <c r="M13" s="247">
        <f t="shared" si="0"/>
        <v>0</v>
      </c>
      <c r="R13" s="248"/>
    </row>
    <row r="14" spans="1:23" ht="20.100000000000001" customHeight="1" thickBot="1" x14ac:dyDescent="0.25">
      <c r="B14" s="261" t="s">
        <v>181</v>
      </c>
      <c r="C14" s="262"/>
      <c r="D14" s="339"/>
      <c r="E14" s="266" t="s">
        <v>182</v>
      </c>
      <c r="F14" s="302"/>
      <c r="G14" s="244" t="s">
        <v>173</v>
      </c>
      <c r="H14" s="245"/>
      <c r="I14" s="251"/>
      <c r="K14" s="247">
        <f>$I$14</f>
        <v>0</v>
      </c>
      <c r="L14" s="247">
        <v>0</v>
      </c>
      <c r="M14" s="247">
        <f t="shared" si="0"/>
        <v>0</v>
      </c>
      <c r="R14" s="248"/>
    </row>
    <row r="15" spans="1:23" ht="20.100000000000001" customHeight="1" thickBot="1" x14ac:dyDescent="0.25">
      <c r="B15" s="241" t="s">
        <v>183</v>
      </c>
      <c r="C15" s="235"/>
      <c r="D15" s="339"/>
      <c r="E15" s="241" t="s">
        <v>148</v>
      </c>
      <c r="F15" s="235"/>
      <c r="G15" s="244" t="s">
        <v>173</v>
      </c>
      <c r="H15" s="245"/>
      <c r="I15" s="308"/>
      <c r="K15" s="247">
        <f>$I$15</f>
        <v>0</v>
      </c>
      <c r="L15" s="247">
        <v>0</v>
      </c>
      <c r="M15" s="247">
        <f t="shared" si="0"/>
        <v>0</v>
      </c>
      <c r="R15" s="248"/>
    </row>
    <row r="16" spans="1:23" ht="20.100000000000001" customHeight="1" thickBot="1" x14ac:dyDescent="0.25">
      <c r="B16" s="267" t="s">
        <v>184</v>
      </c>
      <c r="C16" s="300"/>
      <c r="D16" s="242"/>
      <c r="E16" s="268" t="s">
        <v>185</v>
      </c>
      <c r="F16" s="306"/>
      <c r="G16" s="244" t="s">
        <v>173</v>
      </c>
      <c r="H16" s="245"/>
      <c r="I16" s="251"/>
      <c r="K16" s="247">
        <f>$I$16</f>
        <v>0</v>
      </c>
      <c r="L16" s="247">
        <v>0</v>
      </c>
      <c r="M16" s="247">
        <f t="shared" si="0"/>
        <v>0</v>
      </c>
      <c r="R16" s="248"/>
    </row>
    <row r="17" spans="2:20" ht="20.100000000000001" customHeight="1" thickBot="1" x14ac:dyDescent="0.25">
      <c r="B17" s="269" t="s">
        <v>186</v>
      </c>
      <c r="C17" s="301"/>
      <c r="D17" s="339"/>
      <c r="E17" s="270" t="s">
        <v>187</v>
      </c>
      <c r="F17" s="303"/>
      <c r="G17" s="244" t="s">
        <v>173</v>
      </c>
      <c r="H17" s="245"/>
      <c r="I17" s="251"/>
      <c r="K17" s="247">
        <f>$I$17</f>
        <v>0</v>
      </c>
      <c r="L17" s="247">
        <v>0</v>
      </c>
      <c r="M17" s="247">
        <f t="shared" si="0"/>
        <v>0</v>
      </c>
      <c r="R17" s="248"/>
    </row>
    <row r="18" spans="2:20" ht="20.100000000000001" customHeight="1" thickBot="1" x14ac:dyDescent="0.25">
      <c r="B18" s="241" t="s">
        <v>145</v>
      </c>
      <c r="C18" s="271"/>
      <c r="D18" s="339"/>
      <c r="E18" s="272" t="s">
        <v>188</v>
      </c>
      <c r="F18" s="307"/>
      <c r="G18" s="244" t="s">
        <v>173</v>
      </c>
      <c r="H18" s="245"/>
      <c r="I18" s="251"/>
      <c r="K18" s="247">
        <f>$I$18</f>
        <v>0</v>
      </c>
      <c r="L18" s="247">
        <v>0</v>
      </c>
      <c r="M18" s="247">
        <f t="shared" si="0"/>
        <v>0</v>
      </c>
      <c r="R18" s="248"/>
    </row>
    <row r="19" spans="2:20" ht="20.100000000000001" customHeight="1" thickBot="1" x14ac:dyDescent="0.25">
      <c r="B19" s="273" t="s">
        <v>189</v>
      </c>
      <c r="C19" s="262"/>
      <c r="D19" s="242"/>
      <c r="E19" s="274" t="s">
        <v>190</v>
      </c>
      <c r="F19" s="235"/>
      <c r="G19" s="244" t="s">
        <v>173</v>
      </c>
      <c r="H19" s="245"/>
      <c r="I19" s="251"/>
      <c r="K19" s="247">
        <f>$I$19</f>
        <v>0</v>
      </c>
      <c r="L19" s="247">
        <v>0</v>
      </c>
      <c r="M19" s="247">
        <f t="shared" si="0"/>
        <v>0</v>
      </c>
      <c r="R19" s="248"/>
    </row>
    <row r="20" spans="2:20" ht="20.100000000000001" customHeight="1" thickBot="1" x14ac:dyDescent="0.25">
      <c r="B20" s="241" t="s">
        <v>144</v>
      </c>
      <c r="C20" s="271"/>
      <c r="D20" s="242"/>
      <c r="E20" s="275" t="s">
        <v>191</v>
      </c>
      <c r="F20" s="306"/>
      <c r="G20" s="244" t="s">
        <v>173</v>
      </c>
      <c r="H20" s="245"/>
      <c r="I20" s="251"/>
      <c r="K20" s="247">
        <f>$I$20</f>
        <v>0</v>
      </c>
      <c r="L20" s="247">
        <v>0</v>
      </c>
      <c r="M20" s="247">
        <f t="shared" si="0"/>
        <v>0</v>
      </c>
      <c r="R20" s="248"/>
    </row>
    <row r="21" spans="2:20" ht="20.100000000000001" customHeight="1" thickBot="1" x14ac:dyDescent="0.25">
      <c r="B21" s="276" t="s">
        <v>192</v>
      </c>
      <c r="C21" s="262"/>
      <c r="D21" s="242"/>
      <c r="E21" s="277" t="s">
        <v>193</v>
      </c>
      <c r="F21" s="309"/>
      <c r="G21" s="244" t="s">
        <v>173</v>
      </c>
      <c r="H21" s="245"/>
      <c r="I21" s="251"/>
      <c r="K21" s="247">
        <f>$I$21</f>
        <v>0</v>
      </c>
      <c r="L21" s="247">
        <v>0</v>
      </c>
      <c r="M21" s="247">
        <f t="shared" si="0"/>
        <v>0</v>
      </c>
      <c r="R21" s="248"/>
    </row>
    <row r="22" spans="2:20" ht="20.100000000000001" customHeight="1" thickBot="1" x14ac:dyDescent="0.25">
      <c r="B22" s="241" t="s">
        <v>194</v>
      </c>
      <c r="C22" s="235"/>
      <c r="D22" s="339"/>
      <c r="E22" s="278" t="s">
        <v>195</v>
      </c>
      <c r="F22" s="303"/>
      <c r="G22" s="244" t="s">
        <v>173</v>
      </c>
      <c r="H22" s="245"/>
      <c r="I22" s="251"/>
      <c r="K22" s="247">
        <f>$I$22</f>
        <v>0</v>
      </c>
      <c r="L22" s="247">
        <v>0</v>
      </c>
      <c r="M22" s="247">
        <f t="shared" si="0"/>
        <v>0</v>
      </c>
      <c r="R22" s="248"/>
    </row>
    <row r="23" spans="2:20" ht="20.100000000000001" customHeight="1" thickBot="1" x14ac:dyDescent="0.25">
      <c r="B23" s="279" t="s">
        <v>196</v>
      </c>
      <c r="C23" s="300"/>
      <c r="D23" s="339"/>
      <c r="E23" s="277" t="s">
        <v>197</v>
      </c>
      <c r="F23" s="309"/>
      <c r="G23" s="244" t="s">
        <v>173</v>
      </c>
      <c r="H23" s="245"/>
      <c r="I23" s="251"/>
      <c r="K23" s="247">
        <f>$I$23</f>
        <v>0</v>
      </c>
      <c r="L23" s="247">
        <v>0</v>
      </c>
      <c r="M23" s="247">
        <f t="shared" si="0"/>
        <v>0</v>
      </c>
      <c r="R23" s="248"/>
    </row>
    <row r="24" spans="2:20" ht="20.100000000000001" customHeight="1" thickBot="1" x14ac:dyDescent="0.25">
      <c r="B24" s="280" t="s">
        <v>198</v>
      </c>
      <c r="C24" s="302"/>
      <c r="D24" s="242"/>
      <c r="E24" s="254" t="s">
        <v>199</v>
      </c>
      <c r="F24" s="307"/>
      <c r="G24" s="244" t="s">
        <v>173</v>
      </c>
      <c r="H24" s="245"/>
      <c r="I24" s="251"/>
      <c r="K24" s="247">
        <f>$I$24</f>
        <v>0</v>
      </c>
      <c r="L24" s="247">
        <v>0</v>
      </c>
      <c r="M24" s="247">
        <f t="shared" si="0"/>
        <v>0</v>
      </c>
      <c r="R24" s="248"/>
    </row>
    <row r="25" spans="2:20" ht="20.100000000000001" customHeight="1" thickBot="1" x14ac:dyDescent="0.3">
      <c r="B25" s="241" t="s">
        <v>146</v>
      </c>
      <c r="C25" s="235"/>
      <c r="D25" s="339"/>
      <c r="E25" s="281" t="s">
        <v>211</v>
      </c>
      <c r="G25" s="244" t="s">
        <v>173</v>
      </c>
      <c r="H25" s="282"/>
      <c r="I25" s="283"/>
      <c r="K25" s="247">
        <f>$I$25</f>
        <v>0</v>
      </c>
      <c r="L25" s="247">
        <v>0</v>
      </c>
      <c r="M25" s="247">
        <f t="shared" si="0"/>
        <v>0</v>
      </c>
      <c r="R25" s="248"/>
    </row>
    <row r="26" spans="2:20" ht="27" customHeight="1" thickBot="1" x14ac:dyDescent="0.25">
      <c r="B26" s="284" t="s">
        <v>201</v>
      </c>
      <c r="C26" s="300"/>
      <c r="D26" s="339"/>
      <c r="E26" s="267" t="s">
        <v>212</v>
      </c>
      <c r="F26" s="310"/>
      <c r="G26" s="244" t="s">
        <v>173</v>
      </c>
      <c r="H26" s="285"/>
      <c r="I26" s="251"/>
      <c r="K26" s="247">
        <f>$I$26</f>
        <v>0</v>
      </c>
      <c r="L26" s="247">
        <v>0</v>
      </c>
      <c r="M26" s="247">
        <f t="shared" si="0"/>
        <v>0</v>
      </c>
      <c r="R26" s="248"/>
    </row>
    <row r="27" spans="2:20" ht="20.100000000000001" customHeight="1" thickBot="1" x14ac:dyDescent="0.3">
      <c r="B27" s="286" t="s">
        <v>203</v>
      </c>
      <c r="C27" s="303"/>
      <c r="D27" s="242"/>
      <c r="E27" s="287" t="s">
        <v>213</v>
      </c>
      <c r="F27" s="304"/>
      <c r="G27" s="244" t="s">
        <v>173</v>
      </c>
      <c r="H27" s="288"/>
      <c r="I27" s="251"/>
      <c r="K27" s="247">
        <f>$I$27</f>
        <v>0</v>
      </c>
      <c r="L27" s="247">
        <v>0</v>
      </c>
      <c r="M27" s="247">
        <f t="shared" si="0"/>
        <v>0</v>
      </c>
      <c r="R27" s="248"/>
    </row>
    <row r="28" spans="2:20" ht="20.100000000000001" customHeight="1" thickTop="1" x14ac:dyDescent="0.2">
      <c r="B28" s="287" t="s">
        <v>204</v>
      </c>
      <c r="C28" s="304"/>
      <c r="D28" s="339">
        <f>_xlfn.IFS(AND(C27=0,D25=0),D25,AND(C27&lt;&gt;0,D25=0),C27,AND(C27&lt;=0,D25&lt;&gt;0),D25,AND(C27&lt;&gt;0,D25&lt;&gt;0),(VLOOKUP(D25,COMB_VAL,C27+1,FALSE)))</f>
        <v>0</v>
      </c>
      <c r="E28" s="241" t="s">
        <v>200</v>
      </c>
      <c r="F28" s="235"/>
      <c r="H28" s="350" t="s">
        <v>216</v>
      </c>
      <c r="I28" s="343">
        <f>M59</f>
        <v>0</v>
      </c>
      <c r="K28" s="247">
        <f>$C$8</f>
        <v>0</v>
      </c>
      <c r="L28" s="247">
        <v>0</v>
      </c>
      <c r="M28" s="247">
        <f t="shared" si="0"/>
        <v>0</v>
      </c>
      <c r="R28" s="248"/>
    </row>
    <row r="29" spans="2:20" ht="20.100000000000001" customHeight="1" thickBot="1" x14ac:dyDescent="0.3">
      <c r="B29" s="243" t="s">
        <v>206</v>
      </c>
      <c r="C29" s="243"/>
      <c r="D29" s="339"/>
      <c r="E29" s="289" t="s">
        <v>202</v>
      </c>
      <c r="F29" s="311"/>
      <c r="G29" s="290"/>
      <c r="H29" s="351"/>
      <c r="I29" s="344"/>
      <c r="K29" s="247">
        <f>$C$9</f>
        <v>0</v>
      </c>
      <c r="L29" s="247">
        <v>0</v>
      </c>
      <c r="M29" s="247">
        <f t="shared" si="0"/>
        <v>0</v>
      </c>
      <c r="R29" s="248"/>
    </row>
    <row r="30" spans="2:20" ht="17.25" customHeight="1" thickTop="1" x14ac:dyDescent="0.25">
      <c r="B30" s="345" t="s">
        <v>207</v>
      </c>
      <c r="C30" s="346"/>
      <c r="D30" s="291"/>
      <c r="E30" s="241" t="s">
        <v>164</v>
      </c>
      <c r="F30" s="235"/>
      <c r="G30" s="290"/>
      <c r="H30" s="347" t="s">
        <v>217</v>
      </c>
      <c r="I30" s="292"/>
      <c r="K30" s="247">
        <f>$C$10</f>
        <v>0</v>
      </c>
      <c r="L30" s="247">
        <v>0</v>
      </c>
      <c r="M30" s="247">
        <f t="shared" si="0"/>
        <v>0</v>
      </c>
    </row>
    <row r="31" spans="2:20" ht="15.75" customHeight="1" x14ac:dyDescent="0.2">
      <c r="B31" s="345"/>
      <c r="C31" s="346"/>
      <c r="E31" s="289" t="s">
        <v>205</v>
      </c>
      <c r="F31" s="311"/>
      <c r="H31" s="348"/>
      <c r="I31" s="293"/>
      <c r="K31" s="247">
        <f>$C$12</f>
        <v>0</v>
      </c>
      <c r="L31" s="247">
        <v>0</v>
      </c>
      <c r="M31" s="247">
        <f t="shared" si="0"/>
        <v>0</v>
      </c>
    </row>
    <row r="32" spans="2:20" ht="15" customHeight="1" x14ac:dyDescent="0.2">
      <c r="K32" s="247">
        <f>$C$14</f>
        <v>0</v>
      </c>
      <c r="L32" s="247">
        <v>0</v>
      </c>
      <c r="M32" s="247">
        <f t="shared" si="0"/>
        <v>0</v>
      </c>
      <c r="P32" s="294"/>
      <c r="Q32" s="294"/>
      <c r="T32" s="294"/>
    </row>
    <row r="33" spans="2:23" ht="18.75" customHeight="1" x14ac:dyDescent="0.2">
      <c r="K33" s="247">
        <f>$C$16</f>
        <v>0</v>
      </c>
      <c r="L33" s="247">
        <v>0</v>
      </c>
      <c r="M33" s="247">
        <f t="shared" si="0"/>
        <v>0</v>
      </c>
      <c r="Q33" s="235"/>
      <c r="V33" s="295"/>
      <c r="W33" s="296"/>
    </row>
    <row r="34" spans="2:23" ht="18" customHeight="1" x14ac:dyDescent="0.2">
      <c r="C34" s="235"/>
      <c r="H34" s="295"/>
      <c r="I34" s="296"/>
      <c r="K34" s="247">
        <f>$C$17</f>
        <v>0</v>
      </c>
      <c r="L34" s="247">
        <v>0</v>
      </c>
      <c r="M34" s="247">
        <f t="shared" si="0"/>
        <v>0</v>
      </c>
    </row>
    <row r="35" spans="2:23" x14ac:dyDescent="0.2">
      <c r="C35" s="235"/>
      <c r="K35" s="247">
        <f>$C$19</f>
        <v>0</v>
      </c>
      <c r="L35" s="247">
        <v>0</v>
      </c>
      <c r="M35" s="247">
        <f t="shared" si="0"/>
        <v>0</v>
      </c>
    </row>
    <row r="36" spans="2:23" x14ac:dyDescent="0.2">
      <c r="C36" s="235"/>
      <c r="E36" s="342" t="s">
        <v>208</v>
      </c>
      <c r="F36" s="349"/>
      <c r="G36" s="349"/>
      <c r="K36" s="247">
        <f>$C$21</f>
        <v>0</v>
      </c>
      <c r="L36" s="247">
        <v>0</v>
      </c>
      <c r="M36" s="247">
        <f t="shared" si="0"/>
        <v>0</v>
      </c>
    </row>
    <row r="37" spans="2:23" x14ac:dyDescent="0.2">
      <c r="C37" s="235"/>
      <c r="E37" s="349"/>
      <c r="F37" s="349"/>
      <c r="G37" s="349"/>
      <c r="K37" s="247">
        <f>$C$23</f>
        <v>0</v>
      </c>
      <c r="L37" s="247">
        <v>0</v>
      </c>
      <c r="M37" s="247">
        <f t="shared" si="0"/>
        <v>0</v>
      </c>
    </row>
    <row r="38" spans="2:23" x14ac:dyDescent="0.2">
      <c r="C38" s="235"/>
      <c r="K38" s="247">
        <f>$C$24</f>
        <v>0</v>
      </c>
      <c r="L38" s="247">
        <v>0</v>
      </c>
      <c r="M38" s="247">
        <f t="shared" si="0"/>
        <v>0</v>
      </c>
    </row>
    <row r="39" spans="2:23" x14ac:dyDescent="0.2">
      <c r="C39" s="235"/>
      <c r="K39" s="247">
        <f>$C$26</f>
        <v>0</v>
      </c>
      <c r="L39" s="247">
        <v>0</v>
      </c>
      <c r="M39" s="247">
        <f t="shared" si="0"/>
        <v>0</v>
      </c>
    </row>
    <row r="40" spans="2:23" x14ac:dyDescent="0.2">
      <c r="C40" s="235"/>
      <c r="K40" s="247">
        <f>$C$27</f>
        <v>0</v>
      </c>
      <c r="L40" s="247">
        <v>0</v>
      </c>
      <c r="M40" s="247">
        <f t="shared" ref="M40:M59" si="1">_xlfn.IFS(AND(L40=0,M39=0),M39,AND(L40&lt;&gt;0,M39=0),L40,AND(L40=0,M39&lt;&gt;0),M39,AND(L40&lt;&gt;0,M39&lt;&gt;0),VLOOKUP(M39,COMB_VAL,L40+1,FALSE))</f>
        <v>0</v>
      </c>
    </row>
    <row r="41" spans="2:23" x14ac:dyDescent="0.2">
      <c r="C41" s="235"/>
      <c r="K41" s="247">
        <f>$C$28</f>
        <v>0</v>
      </c>
      <c r="L41" s="247">
        <v>0</v>
      </c>
      <c r="M41" s="247">
        <f t="shared" si="1"/>
        <v>0</v>
      </c>
    </row>
    <row r="42" spans="2:23" x14ac:dyDescent="0.2">
      <c r="B42" s="297" t="s">
        <v>218</v>
      </c>
      <c r="C42" s="235"/>
      <c r="K42" s="247">
        <f>$C$30</f>
        <v>0</v>
      </c>
      <c r="L42" s="247">
        <v>0</v>
      </c>
      <c r="M42" s="247">
        <f t="shared" si="1"/>
        <v>0</v>
      </c>
    </row>
    <row r="43" spans="2:23" x14ac:dyDescent="0.2">
      <c r="C43" s="235"/>
      <c r="K43" s="298">
        <f>$F$8</f>
        <v>0</v>
      </c>
      <c r="L43" s="247">
        <v>0</v>
      </c>
      <c r="M43" s="247">
        <f t="shared" si="1"/>
        <v>0</v>
      </c>
    </row>
    <row r="44" spans="2:23" x14ac:dyDescent="0.2">
      <c r="C44" s="235"/>
      <c r="K44" s="298">
        <f>$F$10</f>
        <v>0</v>
      </c>
      <c r="L44" s="247">
        <v>0</v>
      </c>
      <c r="M44" s="247">
        <f t="shared" si="1"/>
        <v>0</v>
      </c>
    </row>
    <row r="45" spans="2:23" x14ac:dyDescent="0.2">
      <c r="C45" s="235"/>
      <c r="K45" s="298">
        <f>$F$11</f>
        <v>0</v>
      </c>
      <c r="L45" s="247">
        <v>0</v>
      </c>
      <c r="M45" s="247">
        <f t="shared" si="1"/>
        <v>0</v>
      </c>
    </row>
    <row r="46" spans="2:23" x14ac:dyDescent="0.2">
      <c r="C46" s="235"/>
      <c r="K46" s="298">
        <f>$F$13</f>
        <v>0</v>
      </c>
      <c r="L46" s="247">
        <v>0</v>
      </c>
      <c r="M46" s="247">
        <f t="shared" si="1"/>
        <v>0</v>
      </c>
    </row>
    <row r="47" spans="2:23" x14ac:dyDescent="0.2">
      <c r="C47" s="235"/>
      <c r="K47" s="298">
        <f>$F$14</f>
        <v>0</v>
      </c>
      <c r="L47" s="247">
        <v>0</v>
      </c>
      <c r="M47" s="247">
        <f t="shared" si="1"/>
        <v>0</v>
      </c>
    </row>
    <row r="48" spans="2:23" x14ac:dyDescent="0.2">
      <c r="C48" s="235"/>
      <c r="K48" s="298">
        <f>$F$16</f>
        <v>0</v>
      </c>
      <c r="L48" s="247">
        <v>0</v>
      </c>
      <c r="M48" s="247">
        <f t="shared" si="1"/>
        <v>0</v>
      </c>
    </row>
    <row r="49" spans="3:13" x14ac:dyDescent="0.2">
      <c r="C49" s="235"/>
      <c r="K49" s="298">
        <f>$F$17</f>
        <v>0</v>
      </c>
      <c r="L49" s="247">
        <v>0</v>
      </c>
      <c r="M49" s="247">
        <f t="shared" si="1"/>
        <v>0</v>
      </c>
    </row>
    <row r="50" spans="3:13" x14ac:dyDescent="0.2">
      <c r="K50" s="298">
        <f>$F$18</f>
        <v>0</v>
      </c>
      <c r="L50" s="247">
        <v>0</v>
      </c>
      <c r="M50" s="247">
        <f t="shared" si="1"/>
        <v>0</v>
      </c>
    </row>
    <row r="51" spans="3:13" x14ac:dyDescent="0.2">
      <c r="K51" s="298">
        <f>$F$20</f>
        <v>0</v>
      </c>
      <c r="L51" s="247">
        <v>0</v>
      </c>
      <c r="M51" s="247">
        <f t="shared" si="1"/>
        <v>0</v>
      </c>
    </row>
    <row r="52" spans="3:13" x14ac:dyDescent="0.2">
      <c r="K52" s="298">
        <f>$F$21</f>
        <v>0</v>
      </c>
      <c r="L52" s="247">
        <v>0</v>
      </c>
      <c r="M52" s="247">
        <f t="shared" si="1"/>
        <v>0</v>
      </c>
    </row>
    <row r="53" spans="3:13" x14ac:dyDescent="0.2">
      <c r="K53" s="298">
        <f>$F$22</f>
        <v>0</v>
      </c>
      <c r="L53" s="247">
        <v>0</v>
      </c>
      <c r="M53" s="247">
        <f t="shared" si="1"/>
        <v>0</v>
      </c>
    </row>
    <row r="54" spans="3:13" x14ac:dyDescent="0.2">
      <c r="K54" s="298">
        <f>$F$23</f>
        <v>0</v>
      </c>
      <c r="L54" s="247">
        <v>0</v>
      </c>
      <c r="M54" s="247">
        <f t="shared" si="1"/>
        <v>0</v>
      </c>
    </row>
    <row r="55" spans="3:13" x14ac:dyDescent="0.2">
      <c r="K55" s="298">
        <f>$F$24</f>
        <v>0</v>
      </c>
      <c r="L55" s="247">
        <v>0</v>
      </c>
      <c r="M55" s="247">
        <f t="shared" si="1"/>
        <v>0</v>
      </c>
    </row>
    <row r="56" spans="3:13" x14ac:dyDescent="0.2">
      <c r="K56" s="298">
        <f>$F$26</f>
        <v>0</v>
      </c>
      <c r="L56" s="247">
        <v>0</v>
      </c>
      <c r="M56" s="247">
        <f t="shared" si="1"/>
        <v>0</v>
      </c>
    </row>
    <row r="57" spans="3:13" x14ac:dyDescent="0.2">
      <c r="K57" s="298">
        <f>$F$27</f>
        <v>0</v>
      </c>
      <c r="L57" s="247">
        <v>0</v>
      </c>
      <c r="M57" s="247">
        <f t="shared" si="1"/>
        <v>0</v>
      </c>
    </row>
    <row r="58" spans="3:13" x14ac:dyDescent="0.2">
      <c r="E58" s="342" t="s">
        <v>208</v>
      </c>
      <c r="F58" s="342"/>
      <c r="G58" s="342"/>
      <c r="K58" s="298">
        <f>$F$29</f>
        <v>0</v>
      </c>
      <c r="L58" s="247">
        <v>0</v>
      </c>
      <c r="M58" s="247">
        <f t="shared" si="1"/>
        <v>0</v>
      </c>
    </row>
    <row r="59" spans="3:13" ht="15" customHeight="1" x14ac:dyDescent="0.2">
      <c r="E59" s="342"/>
      <c r="F59" s="342"/>
      <c r="G59" s="342"/>
      <c r="K59" s="298">
        <f>$F$31</f>
        <v>0</v>
      </c>
      <c r="L59" s="247">
        <v>0</v>
      </c>
      <c r="M59" s="247">
        <f t="shared" si="1"/>
        <v>0</v>
      </c>
    </row>
    <row r="60" spans="3:13" x14ac:dyDescent="0.2">
      <c r="K60" s="229"/>
      <c r="L60" s="229"/>
    </row>
  </sheetData>
  <sheetProtection algorithmName="SHA-512" hashValue="PJCU5kRG+fIG3n+PQMWY6nP3wNTwBsyc+hFn/gepNnSQnPHv6SVcf0pEOoMi19q4PW0/KWpMqZo1VoQv+GJQVQ==" saltValue="VXc0w8Qg9XNKeKiwsSo8fQ==" spinCount="100000" sheet="1" selectLockedCells="1"/>
  <mergeCells count="20">
    <mergeCell ref="I28:I29"/>
    <mergeCell ref="B30:B31"/>
    <mergeCell ref="C30:C31"/>
    <mergeCell ref="H30:H31"/>
    <mergeCell ref="E36:G37"/>
    <mergeCell ref="H28:H29"/>
    <mergeCell ref="E58:G59"/>
    <mergeCell ref="D14:D15"/>
    <mergeCell ref="D17:D18"/>
    <mergeCell ref="D22:D23"/>
    <mergeCell ref="D25:D26"/>
    <mergeCell ref="D28:D29"/>
    <mergeCell ref="F8:F9"/>
    <mergeCell ref="B1:I3"/>
    <mergeCell ref="B4:F5"/>
    <mergeCell ref="H4:I5"/>
    <mergeCell ref="S4:W5"/>
    <mergeCell ref="B7:C7"/>
    <mergeCell ref="D8:D9"/>
    <mergeCell ref="E8:E9"/>
  </mergeCells>
  <dataValidations count="5">
    <dataValidation type="custom" operator="lessThan" allowBlank="1" showInputMessage="1" showErrorMessage="1" errorTitle="CONDITION NAME" error="Entr condition here and IMpairment PointS in the blue cell." sqref="H7:H27" xr:uid="{3B8E9BCF-F917-461B-8B50-A482AB622A8A}">
      <formula1>ISTEXT(H7:H27)</formula1>
    </dataValidation>
    <dataValidation allowBlank="1" showInputMessage="1" showErrorMessage="1" promptTitle="DRCA ONLY Conditions -" prompt="Enter highest IMpairment PointS value for an accepted DRCA ONLY condition from the relevant table(s).  If no relevant condition leave blank." sqref="F8:F9" xr:uid="{F50DDE23-EBCB-4DE0-9A6D-1EFC40F98C78}"/>
    <dataValidation allowBlank="1" showInputMessage="1" showErrorMessage="1" promptTitle="DRCA ONLY Conditions -" prompt="Enter highest IMpairment PointS value for an accepted DRCA ONLY condition from the relevant table(s).  If no relevant condition leave blank._x000a_" sqref="C8" xr:uid="{1CA92585-6818-4269-80BB-2926FEB83E78}"/>
    <dataValidation allowBlank="1" showErrorMessage="1" promptTitle="DRCA ONLY Conditions -" prompt="Enter highest IMpairmant PointS value for an accepted DRCA ONLY condition in each category.  If no relevant condition leave blank._x000a_" sqref="C9" xr:uid="{4E6687D7-94DB-4F31-A429-4837329A8625}"/>
    <dataValidation allowBlank="1" showInputMessage="1" showErrorMessage="1" promptTitle="VEA Accepted Conditions - " prompt="Enter the VEA WPI Points (UNROUNDED) OR VEA Accepted Condition name(s)  (Optional) and UNROUNDED IMpairment PointS in this table." sqref="I7" xr:uid="{E98CB82E-477E-4B82-BB1F-3707FC1B2D68}"/>
  </dataValidation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2">
    <tabColor rgb="FF00B0F0"/>
  </sheetPr>
  <dimension ref="A2:Q47"/>
  <sheetViews>
    <sheetView showGridLines="0" workbookViewId="0">
      <selection activeCell="B17" sqref="B17"/>
    </sheetView>
  </sheetViews>
  <sheetFormatPr defaultRowHeight="15" x14ac:dyDescent="0.25"/>
  <cols>
    <col min="1" max="1" width="5.5703125" customWidth="1"/>
    <col min="2" max="2" width="57.28515625" customWidth="1"/>
    <col min="3" max="3" width="11.7109375" customWidth="1"/>
    <col min="4" max="4" width="9.42578125" style="96" customWidth="1"/>
    <col min="5" max="5" width="8" style="30" customWidth="1"/>
    <col min="6" max="6" width="9" style="30" customWidth="1"/>
    <col min="7" max="7" width="9.140625" style="30"/>
  </cols>
  <sheetData>
    <row r="2" spans="1:17" x14ac:dyDescent="0.25">
      <c r="A2" s="352" t="s">
        <v>168</v>
      </c>
      <c r="B2" s="352"/>
      <c r="C2" s="352"/>
      <c r="F2" s="357" t="s">
        <v>152</v>
      </c>
      <c r="G2" s="357" t="s">
        <v>151</v>
      </c>
    </row>
    <row r="3" spans="1:17" x14ac:dyDescent="0.25">
      <c r="F3" s="357"/>
      <c r="G3" s="357"/>
    </row>
    <row r="4" spans="1:17" ht="30.75" thickBot="1" x14ac:dyDescent="0.3">
      <c r="B4" s="27" t="s">
        <v>38</v>
      </c>
      <c r="C4" s="29" t="s">
        <v>39</v>
      </c>
      <c r="F4" s="357"/>
      <c r="G4" s="357"/>
    </row>
    <row r="5" spans="1:17" ht="20.100000000000001" customHeight="1" thickBot="1" x14ac:dyDescent="0.3">
      <c r="A5" s="200">
        <v>1</v>
      </c>
      <c r="B5" s="219"/>
      <c r="C5" s="199"/>
      <c r="D5" s="96">
        <f>$C$5</f>
        <v>0</v>
      </c>
      <c r="E5" s="96" t="str">
        <f t="array" ref="E5:E19">SORT_(C5:C19,1,-1)</f>
        <v/>
      </c>
      <c r="F5" s="96">
        <f>C5</f>
        <v>0</v>
      </c>
      <c r="G5" s="96" t="str">
        <f>E5</f>
        <v/>
      </c>
      <c r="J5" s="313"/>
    </row>
    <row r="6" spans="1:17" ht="20.100000000000001" customHeight="1" thickBot="1" x14ac:dyDescent="0.3">
      <c r="A6" s="200">
        <v>2</v>
      </c>
      <c r="B6" s="201"/>
      <c r="C6" s="199"/>
      <c r="D6" s="96">
        <f>$C$6</f>
        <v>0</v>
      </c>
      <c r="E6" s="96" t="str">
        <v/>
      </c>
      <c r="F6" s="96">
        <f t="shared" ref="F6:F19" si="0">_xlfn.IFS(AND(C6=0,F5=0),F5,AND(C6&lt;&gt;0,F5=0),C6,AND(C6=0,F5&lt;&gt;0),F5,AND(C6&lt;&gt;0,F5&lt;&gt;0),(VLOOKUP(F5,COMB_VAL,C6+1,FALSE)))</f>
        <v>0</v>
      </c>
      <c r="G6" s="96" t="str">
        <f t="shared" ref="G6:G19" si="1">_xlfn.IFS(AND(E6="",G5=0),G5,AND(E6="",G5&lt;&gt;0),G5,AND(E6&lt;&gt;0,G5&lt;&gt;0),(VLOOKUP(G5,COMB_VAL,E6+1,FALSE)))</f>
        <v/>
      </c>
    </row>
    <row r="7" spans="1:17" ht="20.100000000000001" customHeight="1" thickBot="1" x14ac:dyDescent="0.3">
      <c r="A7" s="200">
        <v>3</v>
      </c>
      <c r="B7" s="220"/>
      <c r="C7" s="199"/>
      <c r="D7" s="96">
        <f>$C$7</f>
        <v>0</v>
      </c>
      <c r="E7" s="96" t="str">
        <v/>
      </c>
      <c r="F7" s="96">
        <f t="shared" si="0"/>
        <v>0</v>
      </c>
      <c r="G7" s="96" t="str">
        <f t="shared" si="1"/>
        <v/>
      </c>
    </row>
    <row r="8" spans="1:17" ht="20.100000000000001" customHeight="1" thickBot="1" x14ac:dyDescent="0.3">
      <c r="A8" s="200">
        <v>4</v>
      </c>
      <c r="B8" s="221"/>
      <c r="C8" s="199"/>
      <c r="D8" s="96">
        <f>$C$8</f>
        <v>0</v>
      </c>
      <c r="E8" s="96" t="str">
        <v/>
      </c>
      <c r="F8" s="96">
        <f t="shared" si="0"/>
        <v>0</v>
      </c>
      <c r="G8" s="96" t="str">
        <f t="shared" si="1"/>
        <v/>
      </c>
      <c r="Q8" s="30"/>
    </row>
    <row r="9" spans="1:17" ht="20.100000000000001" customHeight="1" thickBot="1" x14ac:dyDescent="0.3">
      <c r="A9" s="200">
        <v>5</v>
      </c>
      <c r="B9" s="221"/>
      <c r="C9" s="199"/>
      <c r="D9" s="96">
        <f>$C$9</f>
        <v>0</v>
      </c>
      <c r="E9" s="96" t="str">
        <v/>
      </c>
      <c r="F9" s="96">
        <f t="shared" si="0"/>
        <v>0</v>
      </c>
      <c r="G9" s="96" t="str">
        <f t="shared" si="1"/>
        <v/>
      </c>
      <c r="Q9" s="30"/>
    </row>
    <row r="10" spans="1:17" ht="20.100000000000001" customHeight="1" thickBot="1" x14ac:dyDescent="0.3">
      <c r="A10" s="200">
        <v>6</v>
      </c>
      <c r="B10" s="221"/>
      <c r="C10" s="199"/>
      <c r="D10" s="96">
        <f>$C$10</f>
        <v>0</v>
      </c>
      <c r="E10" s="96" t="str">
        <v/>
      </c>
      <c r="F10" s="96">
        <f t="shared" si="0"/>
        <v>0</v>
      </c>
      <c r="G10" s="96" t="str">
        <f t="shared" si="1"/>
        <v/>
      </c>
      <c r="Q10" s="30"/>
    </row>
    <row r="11" spans="1:17" ht="20.100000000000001" customHeight="1" thickBot="1" x14ac:dyDescent="0.3">
      <c r="A11" s="200">
        <v>7</v>
      </c>
      <c r="B11" s="222"/>
      <c r="C11" s="199"/>
      <c r="D11" s="96">
        <f>$C$11</f>
        <v>0</v>
      </c>
      <c r="E11" s="96" t="str">
        <v/>
      </c>
      <c r="F11" s="96">
        <f t="shared" si="0"/>
        <v>0</v>
      </c>
      <c r="G11" s="96" t="str">
        <f t="shared" si="1"/>
        <v/>
      </c>
      <c r="Q11" s="30"/>
    </row>
    <row r="12" spans="1:17" ht="20.100000000000001" customHeight="1" thickBot="1" x14ac:dyDescent="0.3">
      <c r="A12" s="200">
        <v>8</v>
      </c>
      <c r="B12" s="221"/>
      <c r="C12" s="199"/>
      <c r="D12" s="96">
        <f>$C$12</f>
        <v>0</v>
      </c>
      <c r="E12" s="96" t="str">
        <v/>
      </c>
      <c r="F12" s="96">
        <f t="shared" si="0"/>
        <v>0</v>
      </c>
      <c r="G12" s="96" t="str">
        <f t="shared" si="1"/>
        <v/>
      </c>
      <c r="Q12" s="30"/>
    </row>
    <row r="13" spans="1:17" ht="20.100000000000001" customHeight="1" thickBot="1" x14ac:dyDescent="0.3">
      <c r="A13" s="200">
        <v>9</v>
      </c>
      <c r="B13" s="221"/>
      <c r="C13" s="199"/>
      <c r="D13" s="96">
        <f>$C$13</f>
        <v>0</v>
      </c>
      <c r="E13" s="96" t="str">
        <v/>
      </c>
      <c r="F13" s="96">
        <f t="shared" si="0"/>
        <v>0</v>
      </c>
      <c r="G13" s="96" t="str">
        <f t="shared" si="1"/>
        <v/>
      </c>
      <c r="Q13" s="30"/>
    </row>
    <row r="14" spans="1:17" ht="20.100000000000001" customHeight="1" thickBot="1" x14ac:dyDescent="0.3">
      <c r="A14" s="200">
        <v>10</v>
      </c>
      <c r="B14" s="221"/>
      <c r="C14" s="199"/>
      <c r="D14" s="96">
        <f>$C$14</f>
        <v>0</v>
      </c>
      <c r="E14" s="96" t="str">
        <v/>
      </c>
      <c r="F14" s="96">
        <f t="shared" si="0"/>
        <v>0</v>
      </c>
      <c r="G14" s="96" t="str">
        <f t="shared" si="1"/>
        <v/>
      </c>
      <c r="Q14" s="30"/>
    </row>
    <row r="15" spans="1:17" ht="20.100000000000001" customHeight="1" thickBot="1" x14ac:dyDescent="0.3">
      <c r="A15" s="200">
        <v>11</v>
      </c>
      <c r="B15" s="221"/>
      <c r="C15" s="199"/>
      <c r="D15" s="96">
        <f>$C$15</f>
        <v>0</v>
      </c>
      <c r="E15" s="96" t="str">
        <v/>
      </c>
      <c r="F15" s="96">
        <f t="shared" si="0"/>
        <v>0</v>
      </c>
      <c r="G15" s="96" t="str">
        <f t="shared" si="1"/>
        <v/>
      </c>
      <c r="Q15" s="30"/>
    </row>
    <row r="16" spans="1:17" ht="20.100000000000001" customHeight="1" thickBot="1" x14ac:dyDescent="0.3">
      <c r="A16" s="200">
        <v>12</v>
      </c>
      <c r="B16" s="221"/>
      <c r="C16" s="199"/>
      <c r="D16" s="96">
        <f>$C$16</f>
        <v>0</v>
      </c>
      <c r="E16" s="96" t="str">
        <v/>
      </c>
      <c r="F16" s="96">
        <f t="shared" si="0"/>
        <v>0</v>
      </c>
      <c r="G16" s="96" t="str">
        <f t="shared" si="1"/>
        <v/>
      </c>
      <c r="Q16" s="30"/>
    </row>
    <row r="17" spans="1:17" ht="20.100000000000001" customHeight="1" thickBot="1" x14ac:dyDescent="0.3">
      <c r="A17" s="200">
        <v>13</v>
      </c>
      <c r="B17" s="221"/>
      <c r="C17" s="199"/>
      <c r="D17" s="96">
        <f>$C$17</f>
        <v>0</v>
      </c>
      <c r="E17" s="96" t="str">
        <v/>
      </c>
      <c r="F17" s="96">
        <f t="shared" si="0"/>
        <v>0</v>
      </c>
      <c r="G17" s="96" t="str">
        <f t="shared" si="1"/>
        <v/>
      </c>
      <c r="Q17" s="30"/>
    </row>
    <row r="18" spans="1:17" ht="20.100000000000001" customHeight="1" thickBot="1" x14ac:dyDescent="0.3">
      <c r="A18" s="200">
        <v>14</v>
      </c>
      <c r="B18" s="221"/>
      <c r="C18" s="199"/>
      <c r="D18" s="96">
        <f>$C$18</f>
        <v>0</v>
      </c>
      <c r="E18" s="96" t="str">
        <v/>
      </c>
      <c r="F18" s="96">
        <f t="shared" si="0"/>
        <v>0</v>
      </c>
      <c r="G18" s="96" t="str">
        <f t="shared" si="1"/>
        <v/>
      </c>
      <c r="Q18" s="30"/>
    </row>
    <row r="19" spans="1:17" ht="20.100000000000001" customHeight="1" thickBot="1" x14ac:dyDescent="0.3">
      <c r="A19" s="200">
        <v>15</v>
      </c>
      <c r="B19" s="221"/>
      <c r="C19" s="199"/>
      <c r="D19" s="96">
        <f>$C$19</f>
        <v>0</v>
      </c>
      <c r="E19" s="96" t="str">
        <v/>
      </c>
      <c r="F19" s="96">
        <f t="shared" si="0"/>
        <v>0</v>
      </c>
      <c r="G19" s="96" t="str">
        <f t="shared" si="1"/>
        <v/>
      </c>
      <c r="Q19" s="30"/>
    </row>
    <row r="20" spans="1:17" ht="20.100000000000001" customHeight="1" x14ac:dyDescent="0.25">
      <c r="A20" s="353" t="s">
        <v>52</v>
      </c>
      <c r="B20" s="353"/>
      <c r="C20" s="198" t="str">
        <f>IF(G19="","",G19&amp;" ("&amp;MROUND(G19,5)&amp;")")</f>
        <v/>
      </c>
      <c r="Q20" s="30"/>
    </row>
    <row r="21" spans="1:17" ht="15" customHeight="1" x14ac:dyDescent="0.25">
      <c r="A21" s="356" t="s">
        <v>158</v>
      </c>
      <c r="B21" s="356"/>
      <c r="C21" s="356"/>
    </row>
    <row r="22" spans="1:17" x14ac:dyDescent="0.25">
      <c r="A22" s="356"/>
      <c r="B22" s="356"/>
      <c r="C22" s="356"/>
    </row>
    <row r="23" spans="1:17" ht="13.5" customHeight="1" x14ac:dyDescent="0.25">
      <c r="A23" s="356"/>
      <c r="B23" s="356"/>
      <c r="C23" s="356"/>
    </row>
    <row r="24" spans="1:17" ht="13.5" customHeight="1" x14ac:dyDescent="0.25">
      <c r="A24" s="356"/>
      <c r="B24" s="356"/>
      <c r="C24" s="356"/>
    </row>
    <row r="25" spans="1:17" x14ac:dyDescent="0.25">
      <c r="A25" s="356"/>
      <c r="B25" s="356"/>
      <c r="C25" s="356"/>
    </row>
    <row r="26" spans="1:17" ht="15" customHeight="1" x14ac:dyDescent="0.25">
      <c r="A26" s="356"/>
      <c r="B26" s="356"/>
      <c r="C26" s="356"/>
    </row>
    <row r="27" spans="1:17" x14ac:dyDescent="0.25">
      <c r="A27" s="356"/>
      <c r="B27" s="356"/>
      <c r="C27" s="356"/>
    </row>
    <row r="28" spans="1:17" x14ac:dyDescent="0.25">
      <c r="A28" s="356"/>
      <c r="B28" s="356"/>
      <c r="C28" s="356"/>
    </row>
    <row r="29" spans="1:17" x14ac:dyDescent="0.25">
      <c r="A29" s="356"/>
      <c r="B29" s="356"/>
      <c r="C29" s="356"/>
    </row>
    <row r="30" spans="1:17" x14ac:dyDescent="0.25">
      <c r="A30" s="356"/>
      <c r="B30" s="356"/>
      <c r="C30" s="356"/>
    </row>
    <row r="31" spans="1:17" x14ac:dyDescent="0.25">
      <c r="A31" s="356"/>
      <c r="B31" s="356"/>
      <c r="C31" s="356"/>
    </row>
    <row r="32" spans="1:17" x14ac:dyDescent="0.25">
      <c r="A32" s="356"/>
      <c r="B32" s="356"/>
      <c r="C32" s="356"/>
    </row>
    <row r="33" spans="1:9" x14ac:dyDescent="0.25">
      <c r="A33" s="356"/>
      <c r="B33" s="356"/>
      <c r="C33" s="356"/>
    </row>
    <row r="37" spans="1:9" x14ac:dyDescent="0.25">
      <c r="B37" s="354" t="s">
        <v>58</v>
      </c>
      <c r="C37" s="355"/>
      <c r="D37" s="355"/>
      <c r="E37" s="355"/>
      <c r="F37" s="355"/>
      <c r="G37" s="355"/>
      <c r="H37" s="355"/>
      <c r="I37" s="355"/>
    </row>
    <row r="38" spans="1:9" x14ac:dyDescent="0.25">
      <c r="B38" s="355"/>
      <c r="C38" s="355"/>
      <c r="D38" s="355"/>
      <c r="E38" s="355"/>
      <c r="F38" s="355"/>
      <c r="G38" s="355"/>
      <c r="H38" s="355"/>
      <c r="I38" s="355"/>
    </row>
    <row r="39" spans="1:9" x14ac:dyDescent="0.25">
      <c r="B39" s="355"/>
      <c r="C39" s="355"/>
      <c r="D39" s="355"/>
      <c r="E39" s="355"/>
      <c r="F39" s="355"/>
      <c r="G39" s="355"/>
      <c r="H39" s="355"/>
      <c r="I39" s="355"/>
    </row>
    <row r="40" spans="1:9" x14ac:dyDescent="0.25">
      <c r="B40" s="355"/>
      <c r="C40" s="355"/>
      <c r="D40" s="355"/>
      <c r="E40" s="355"/>
      <c r="F40" s="355"/>
      <c r="G40" s="355"/>
      <c r="H40" s="355"/>
      <c r="I40" s="355"/>
    </row>
    <row r="41" spans="1:9" x14ac:dyDescent="0.25">
      <c r="B41" s="355"/>
      <c r="C41" s="355"/>
      <c r="D41" s="355"/>
      <c r="E41" s="355"/>
      <c r="F41" s="355"/>
      <c r="G41" s="355"/>
      <c r="H41" s="355"/>
      <c r="I41" s="355"/>
    </row>
    <row r="42" spans="1:9" x14ac:dyDescent="0.25">
      <c r="B42" s="355"/>
      <c r="C42" s="355"/>
      <c r="D42" s="355"/>
      <c r="E42" s="355"/>
      <c r="F42" s="355"/>
      <c r="G42" s="355"/>
      <c r="H42" s="355"/>
      <c r="I42" s="355"/>
    </row>
    <row r="43" spans="1:9" x14ac:dyDescent="0.25">
      <c r="B43" s="355"/>
      <c r="C43" s="355"/>
      <c r="D43" s="355"/>
      <c r="E43" s="355"/>
      <c r="F43" s="355"/>
      <c r="G43" s="355"/>
      <c r="H43" s="355"/>
      <c r="I43" s="355"/>
    </row>
    <row r="44" spans="1:9" x14ac:dyDescent="0.25">
      <c r="B44" s="355"/>
      <c r="C44" s="355"/>
      <c r="D44" s="355"/>
      <c r="E44" s="355"/>
      <c r="F44" s="355"/>
      <c r="G44" s="355"/>
      <c r="H44" s="355"/>
      <c r="I44" s="355"/>
    </row>
    <row r="45" spans="1:9" x14ac:dyDescent="0.25">
      <c r="B45" s="355"/>
      <c r="C45" s="355"/>
      <c r="D45" s="355"/>
      <c r="E45" s="355"/>
      <c r="F45" s="355"/>
      <c r="G45" s="355"/>
      <c r="H45" s="355"/>
      <c r="I45" s="355"/>
    </row>
    <row r="46" spans="1:9" x14ac:dyDescent="0.25">
      <c r="B46" s="355"/>
      <c r="C46" s="355"/>
      <c r="D46" s="355"/>
      <c r="E46" s="355"/>
      <c r="F46" s="355"/>
      <c r="G46" s="355"/>
      <c r="H46" s="355"/>
      <c r="I46" s="355"/>
    </row>
    <row r="47" spans="1:9" x14ac:dyDescent="0.25">
      <c r="B47" s="355"/>
      <c r="C47" s="355"/>
      <c r="D47" s="355"/>
      <c r="E47" s="355"/>
      <c r="F47" s="355"/>
      <c r="G47" s="355"/>
      <c r="H47" s="355"/>
      <c r="I47" s="355"/>
    </row>
  </sheetData>
  <sheetProtection algorithmName="SHA-512" hashValue="CgxBd14sDv63c+AfDM5VZGQH5AWKhYFhrOBuxp8/OxXXNvzOfeGTUYWZ/WjyzA66BOglGeMEiAESwYwhuY/PaQ==" saltValue="bDqmaPcqntUauiw6c7KnhA==" spinCount="100000" sheet="1" selectLockedCells="1"/>
  <dataConsolidate link="1"/>
  <mergeCells count="6">
    <mergeCell ref="A2:C2"/>
    <mergeCell ref="A20:B20"/>
    <mergeCell ref="B37:I47"/>
    <mergeCell ref="A21:C33"/>
    <mergeCell ref="F2:F4"/>
    <mergeCell ref="G2:G4"/>
  </mergeCells>
  <dataValidations count="2">
    <dataValidation type="whole" allowBlank="1" showInputMessage="1" showErrorMessage="1" errorTitle="O o o o p s" error="Cannot be more than 70 for a single condition." sqref="C6:C19" xr:uid="{F83B1F09-97BA-4E0D-864C-A64AEE6EC54E}">
      <formula1>0</formula1>
      <formula2>70</formula2>
    </dataValidation>
    <dataValidation type="whole" allowBlank="1" showInputMessage="1" showErrorMessage="1" errorTitle="O o o o p s" error="Cannot be more than 72for a single condition." sqref="C5" xr:uid="{FDECB5AE-8E45-4B8B-9392-0B692A5ED205}">
      <formula1>0</formula1>
      <formula2>90</formula2>
    </dataValidation>
  </dataValidation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3">
    <tabColor rgb="FF00B0F0"/>
  </sheetPr>
  <dimension ref="A2:S55"/>
  <sheetViews>
    <sheetView showGridLines="0" workbookViewId="0">
      <selection activeCell="C4" sqref="C4"/>
    </sheetView>
  </sheetViews>
  <sheetFormatPr defaultColWidth="9.140625" defaultRowHeight="15" x14ac:dyDescent="0.25"/>
  <cols>
    <col min="1" max="1" width="41.85546875" customWidth="1"/>
    <col min="2" max="2" width="17.7109375" customWidth="1"/>
    <col min="3" max="3" width="19.140625" customWidth="1"/>
    <col min="4" max="4" width="2.140625" customWidth="1"/>
    <col min="5" max="5" width="15.140625" customWidth="1"/>
    <col min="6" max="6" width="12.140625" customWidth="1"/>
    <col min="7" max="7" width="10.42578125" customWidth="1"/>
    <col min="8" max="8" width="11.7109375" customWidth="1"/>
    <col min="9" max="9" width="11.140625" customWidth="1"/>
  </cols>
  <sheetData>
    <row r="2" spans="1:8" x14ac:dyDescent="0.25">
      <c r="A2" s="352" t="s">
        <v>43</v>
      </c>
      <c r="B2" s="352"/>
      <c r="C2" s="352"/>
    </row>
    <row r="3" spans="1:8" x14ac:dyDescent="0.25">
      <c r="A3" s="326" t="s">
        <v>86</v>
      </c>
      <c r="B3" s="326"/>
      <c r="C3" s="326"/>
      <c r="E3" s="30"/>
      <c r="F3" s="30"/>
      <c r="G3" s="30"/>
      <c r="H3" s="30"/>
    </row>
    <row r="4" spans="1:8" ht="23.25" customHeight="1" x14ac:dyDescent="0.25">
      <c r="A4" s="23" t="s">
        <v>44</v>
      </c>
      <c r="B4" s="67">
        <f>VLOOKUP(LEFT(C4,7),Factors!DRCA_PI,2,FALSE)</f>
        <v>243910.36</v>
      </c>
      <c r="C4" s="82" t="s">
        <v>220</v>
      </c>
      <c r="D4" s="117" t="s">
        <v>88</v>
      </c>
      <c r="E4" s="100"/>
      <c r="F4" s="100"/>
    </row>
    <row r="5" spans="1:8" x14ac:dyDescent="0.25">
      <c r="A5" s="17"/>
      <c r="B5" s="16"/>
      <c r="C5" s="361" t="s">
        <v>90</v>
      </c>
      <c r="D5" s="27"/>
      <c r="E5" s="27"/>
      <c r="F5" s="27"/>
    </row>
    <row r="6" spans="1:8" ht="14.25" customHeight="1" x14ac:dyDescent="0.25">
      <c r="A6" t="s">
        <v>45</v>
      </c>
      <c r="B6" s="67">
        <f>VLOOKUP(LEFT(C4,7),Factors!DRCA_PI,3,FALSE)</f>
        <v>45733.22</v>
      </c>
      <c r="C6" s="361"/>
      <c r="D6" s="6"/>
      <c r="E6" s="6"/>
      <c r="F6" s="6"/>
    </row>
    <row r="7" spans="1:8" x14ac:dyDescent="0.25">
      <c r="A7" t="s">
        <v>98</v>
      </c>
      <c r="B7" s="67">
        <f>VLOOKUP(LEFT(C4,7),Factors!DRCA_PI,3,FALSE)</f>
        <v>45733.22</v>
      </c>
      <c r="C7" s="361"/>
      <c r="D7" s="101"/>
      <c r="E7" s="6"/>
      <c r="F7" s="6"/>
    </row>
    <row r="8" spans="1:8" ht="15" customHeight="1" x14ac:dyDescent="0.25">
      <c r="A8" s="360" t="s">
        <v>46</v>
      </c>
      <c r="B8" s="360"/>
      <c r="C8" s="361"/>
      <c r="D8" s="6"/>
      <c r="E8" s="6"/>
      <c r="F8" s="6"/>
    </row>
    <row r="9" spans="1:8" x14ac:dyDescent="0.25">
      <c r="A9" s="360"/>
      <c r="B9" s="360"/>
      <c r="C9" s="79"/>
      <c r="D9" s="6"/>
      <c r="E9" s="6"/>
      <c r="F9" s="6"/>
    </row>
    <row r="10" spans="1:8" x14ac:dyDescent="0.25">
      <c r="A10" s="360"/>
      <c r="B10" s="360"/>
      <c r="C10" s="79"/>
      <c r="D10" s="6"/>
      <c r="E10" s="6"/>
      <c r="F10" s="6"/>
    </row>
    <row r="11" spans="1:8" x14ac:dyDescent="0.25">
      <c r="A11" s="360"/>
      <c r="B11" s="360"/>
      <c r="C11" s="79"/>
      <c r="D11" s="6"/>
      <c r="E11" s="6"/>
      <c r="F11" s="6"/>
    </row>
    <row r="12" spans="1:8" x14ac:dyDescent="0.25">
      <c r="A12" s="360"/>
      <c r="B12" s="360"/>
      <c r="C12" s="79"/>
      <c r="D12" s="6"/>
      <c r="E12" s="6"/>
    </row>
    <row r="13" spans="1:8" x14ac:dyDescent="0.25">
      <c r="A13" s="360"/>
      <c r="B13" s="360"/>
      <c r="C13" s="79"/>
      <c r="D13" s="6"/>
      <c r="E13" s="6"/>
      <c r="F13" s="6"/>
    </row>
    <row r="14" spans="1:8" x14ac:dyDescent="0.25">
      <c r="A14" s="360"/>
      <c r="B14" s="360"/>
      <c r="C14" s="79"/>
      <c r="D14" s="6"/>
      <c r="E14" s="6"/>
      <c r="F14" s="6"/>
    </row>
    <row r="15" spans="1:8" ht="15.75" thickBot="1" x14ac:dyDescent="0.3">
      <c r="A15" s="360"/>
      <c r="B15" s="360"/>
      <c r="C15" s="79"/>
      <c r="D15" s="6"/>
      <c r="E15" s="6"/>
      <c r="F15" s="6"/>
    </row>
    <row r="16" spans="1:8" ht="15.75" thickBot="1" x14ac:dyDescent="0.3">
      <c r="A16" s="37" t="s">
        <v>55</v>
      </c>
      <c r="B16" s="224"/>
      <c r="C16" s="79"/>
    </row>
    <row r="17" spans="1:19" ht="15.75" thickBot="1" x14ac:dyDescent="0.3">
      <c r="A17" s="32" t="s">
        <v>8</v>
      </c>
      <c r="B17" s="35"/>
      <c r="C17" s="79"/>
    </row>
    <row r="18" spans="1:19" ht="15.75" thickBot="1" x14ac:dyDescent="0.3">
      <c r="A18" s="32" t="s">
        <v>2</v>
      </c>
      <c r="B18" s="224"/>
      <c r="C18" s="81">
        <f>B18/2</f>
        <v>0</v>
      </c>
    </row>
    <row r="19" spans="1:19" ht="15.75" thickBot="1" x14ac:dyDescent="0.3">
      <c r="A19" s="32" t="s">
        <v>153</v>
      </c>
      <c r="B19" s="224"/>
      <c r="C19" s="81">
        <f>B19/2</f>
        <v>0</v>
      </c>
    </row>
    <row r="20" spans="1:19" ht="15.75" thickBot="1" x14ac:dyDescent="0.3">
      <c r="A20" s="32" t="s">
        <v>3</v>
      </c>
      <c r="B20" s="224"/>
      <c r="C20" s="81">
        <f>B20*0.6</f>
        <v>0</v>
      </c>
    </row>
    <row r="21" spans="1:19" ht="15.75" thickBot="1" x14ac:dyDescent="0.3">
      <c r="A21" s="32" t="s">
        <v>4</v>
      </c>
      <c r="B21" s="224"/>
      <c r="C21" s="81">
        <f>B21*0.6</f>
        <v>0</v>
      </c>
    </row>
    <row r="22" spans="1:19" ht="15.75" thickBot="1" x14ac:dyDescent="0.3">
      <c r="A22" s="32" t="s">
        <v>154</v>
      </c>
      <c r="B22" s="224"/>
      <c r="C22" s="81">
        <f>B22*0.6</f>
        <v>0</v>
      </c>
    </row>
    <row r="23" spans="1:19" ht="15" customHeight="1" thickBot="1" x14ac:dyDescent="0.3">
      <c r="A23" s="32" t="s">
        <v>5</v>
      </c>
      <c r="B23" s="224"/>
      <c r="C23" s="81">
        <f>B23</f>
        <v>0</v>
      </c>
      <c r="Q23" s="358"/>
      <c r="R23" s="358"/>
      <c r="S23" s="358"/>
    </row>
    <row r="24" spans="1:19" ht="15.75" thickBot="1" x14ac:dyDescent="0.3">
      <c r="A24" s="32" t="s">
        <v>155</v>
      </c>
      <c r="B24" s="224"/>
      <c r="C24" s="81">
        <f>B24</f>
        <v>0</v>
      </c>
      <c r="Q24" s="358"/>
      <c r="R24" s="358"/>
      <c r="S24" s="358"/>
    </row>
    <row r="25" spans="1:19" x14ac:dyDescent="0.25">
      <c r="A25" s="32"/>
      <c r="B25" s="80" t="s">
        <v>75</v>
      </c>
      <c r="C25" s="81">
        <f>SUM(C18:C24)</f>
        <v>0</v>
      </c>
      <c r="Q25" s="358"/>
      <c r="R25" s="358"/>
      <c r="S25" s="358"/>
    </row>
    <row r="26" spans="1:19" x14ac:dyDescent="0.25">
      <c r="A26" s="32" t="s">
        <v>0</v>
      </c>
      <c r="B26" s="33">
        <f>IF(AND(B16&lt;&gt;"",B16&gt;=5),(B4/100)*B16,0)</f>
        <v>0</v>
      </c>
      <c r="C26" s="81">
        <f>IF(C25&gt;= 15, 1, ROUND(C25/15,4))</f>
        <v>0</v>
      </c>
      <c r="Q26" s="358"/>
      <c r="R26" s="358"/>
      <c r="S26" s="358"/>
    </row>
    <row r="27" spans="1:19" x14ac:dyDescent="0.25">
      <c r="A27" s="32" t="s">
        <v>1</v>
      </c>
      <c r="B27" s="33">
        <f>IF(AND(B16&lt;&gt;"",B16&gt;=5),(B6/100)*B16,0)</f>
        <v>0</v>
      </c>
      <c r="C27" s="79"/>
      <c r="Q27" s="358"/>
      <c r="R27" s="358"/>
      <c r="S27" s="358"/>
    </row>
    <row r="28" spans="1:19" x14ac:dyDescent="0.25">
      <c r="A28" s="32" t="s">
        <v>6</v>
      </c>
      <c r="B28" s="33">
        <f>IF(AND(B16&lt;&gt;"",B16&gt;=5),B7*C26,0)</f>
        <v>0</v>
      </c>
      <c r="C28" s="79"/>
      <c r="Q28" s="358"/>
      <c r="R28" s="358"/>
      <c r="S28" s="358"/>
    </row>
    <row r="29" spans="1:19" x14ac:dyDescent="0.25">
      <c r="A29" s="32"/>
      <c r="B29" s="38"/>
      <c r="C29" s="79"/>
      <c r="Q29" s="358"/>
      <c r="R29" s="358"/>
      <c r="S29" s="358"/>
    </row>
    <row r="30" spans="1:19" x14ac:dyDescent="0.25">
      <c r="A30" s="32" t="s">
        <v>7</v>
      </c>
      <c r="B30" s="83">
        <f t="array" ref="B30">IF(AND(B16&lt;&gt;"",B16&gt;=5),SUM(ROUND(B26:B28,2)),0)</f>
        <v>0</v>
      </c>
      <c r="C30" s="79"/>
      <c r="Q30" s="358"/>
      <c r="R30" s="358"/>
      <c r="S30" s="358"/>
    </row>
    <row r="31" spans="1:19" ht="15" customHeight="1" x14ac:dyDescent="0.25">
      <c r="A31" s="359" t="s">
        <v>165</v>
      </c>
      <c r="B31" s="359"/>
      <c r="C31" s="359"/>
    </row>
    <row r="32" spans="1:19" x14ac:dyDescent="0.25">
      <c r="A32" s="359"/>
      <c r="B32" s="359"/>
      <c r="C32" s="359"/>
    </row>
    <row r="33" spans="1:8" x14ac:dyDescent="0.25">
      <c r="A33" s="359"/>
      <c r="B33" s="359"/>
      <c r="C33" s="359"/>
    </row>
    <row r="34" spans="1:8" x14ac:dyDescent="0.25">
      <c r="A34" s="359"/>
      <c r="B34" s="359"/>
      <c r="C34" s="359"/>
    </row>
    <row r="35" spans="1:8" x14ac:dyDescent="0.25">
      <c r="A35" s="359"/>
      <c r="B35" s="359"/>
      <c r="C35" s="359"/>
    </row>
    <row r="36" spans="1:8" x14ac:dyDescent="0.25">
      <c r="A36" s="359"/>
      <c r="B36" s="359"/>
      <c r="C36" s="359"/>
      <c r="H36" s="87"/>
    </row>
    <row r="37" spans="1:8" x14ac:dyDescent="0.25">
      <c r="A37" s="359"/>
      <c r="B37" s="359"/>
      <c r="C37" s="359"/>
    </row>
    <row r="38" spans="1:8" x14ac:dyDescent="0.25">
      <c r="A38" s="359"/>
      <c r="B38" s="359"/>
      <c r="C38" s="359"/>
    </row>
    <row r="39" spans="1:8" x14ac:dyDescent="0.25">
      <c r="A39" s="359"/>
      <c r="B39" s="359"/>
      <c r="C39" s="359"/>
    </row>
    <row r="40" spans="1:8" x14ac:dyDescent="0.25">
      <c r="A40" s="359"/>
      <c r="B40" s="359"/>
      <c r="C40" s="359"/>
    </row>
    <row r="45" spans="1:8" x14ac:dyDescent="0.25">
      <c r="A45" s="354" t="s">
        <v>58</v>
      </c>
      <c r="B45" s="355"/>
      <c r="C45" s="355"/>
      <c r="D45" s="355"/>
      <c r="E45" s="355"/>
      <c r="F45" s="355"/>
      <c r="G45" s="355"/>
      <c r="H45" s="355"/>
    </row>
    <row r="46" spans="1:8" x14ac:dyDescent="0.25">
      <c r="A46" s="355"/>
      <c r="B46" s="355"/>
      <c r="C46" s="355"/>
      <c r="D46" s="355"/>
      <c r="E46" s="355"/>
      <c r="F46" s="355"/>
      <c r="G46" s="355"/>
      <c r="H46" s="355"/>
    </row>
    <row r="47" spans="1:8" x14ac:dyDescent="0.25">
      <c r="A47" s="355"/>
      <c r="B47" s="355"/>
      <c r="C47" s="355"/>
      <c r="D47" s="355"/>
      <c r="E47" s="355"/>
      <c r="F47" s="355"/>
      <c r="G47" s="355"/>
      <c r="H47" s="355"/>
    </row>
    <row r="48" spans="1:8" x14ac:dyDescent="0.25">
      <c r="A48" s="355"/>
      <c r="B48" s="355"/>
      <c r="C48" s="355"/>
      <c r="D48" s="355"/>
      <c r="E48" s="355"/>
      <c r="F48" s="355"/>
      <c r="G48" s="355"/>
      <c r="H48" s="355"/>
    </row>
    <row r="49" spans="1:8" x14ac:dyDescent="0.25">
      <c r="A49" s="355"/>
      <c r="B49" s="355"/>
      <c r="C49" s="355"/>
      <c r="D49" s="355"/>
      <c r="E49" s="355"/>
      <c r="F49" s="355"/>
      <c r="G49" s="355"/>
      <c r="H49" s="355"/>
    </row>
    <row r="50" spans="1:8" x14ac:dyDescent="0.25">
      <c r="A50" s="355"/>
      <c r="B50" s="355"/>
      <c r="C50" s="355"/>
      <c r="D50" s="355"/>
      <c r="E50" s="355"/>
      <c r="F50" s="355"/>
      <c r="G50" s="355"/>
      <c r="H50" s="355"/>
    </row>
    <row r="51" spans="1:8" x14ac:dyDescent="0.25">
      <c r="A51" s="355"/>
      <c r="B51" s="355"/>
      <c r="C51" s="355"/>
      <c r="D51" s="355"/>
      <c r="E51" s="355"/>
      <c r="F51" s="355"/>
      <c r="G51" s="355"/>
      <c r="H51" s="355"/>
    </row>
    <row r="52" spans="1:8" x14ac:dyDescent="0.25">
      <c r="A52" s="355"/>
      <c r="B52" s="355"/>
      <c r="C52" s="355"/>
      <c r="D52" s="355"/>
      <c r="E52" s="355"/>
      <c r="F52" s="355"/>
      <c r="G52" s="355"/>
      <c r="H52" s="355"/>
    </row>
    <row r="53" spans="1:8" x14ac:dyDescent="0.25">
      <c r="A53" s="355"/>
      <c r="B53" s="355"/>
      <c r="C53" s="355"/>
      <c r="D53" s="355"/>
      <c r="E53" s="355"/>
      <c r="F53" s="355"/>
      <c r="G53" s="355"/>
      <c r="H53" s="355"/>
    </row>
    <row r="54" spans="1:8" x14ac:dyDescent="0.25">
      <c r="A54" s="355"/>
      <c r="B54" s="355"/>
      <c r="C54" s="355"/>
      <c r="D54" s="355"/>
      <c r="E54" s="355"/>
      <c r="F54" s="355"/>
      <c r="G54" s="355"/>
      <c r="H54" s="355"/>
    </row>
    <row r="55" spans="1:8" x14ac:dyDescent="0.25">
      <c r="A55" s="355"/>
      <c r="B55" s="355"/>
      <c r="C55" s="355"/>
      <c r="D55" s="355"/>
      <c r="E55" s="355"/>
      <c r="F55" s="355"/>
      <c r="G55" s="355"/>
      <c r="H55" s="355"/>
    </row>
  </sheetData>
  <sheetProtection algorithmName="SHA-512" hashValue="nih0FFRzkC21Tho8ZMbUCoMdA6VKkOqT3pKprvYvSplKQwP2Wb6W9h44noB/jygN/AZAMv1IummrdEfqgC91iA==" saltValue="ZiBLM6Mf0F/dtAKnSKCnag==" spinCount="100000" sheet="1" selectLockedCells="1"/>
  <mergeCells count="7">
    <mergeCell ref="Q23:S30"/>
    <mergeCell ref="A31:C40"/>
    <mergeCell ref="A8:B15"/>
    <mergeCell ref="A45:H55"/>
    <mergeCell ref="A2:C2"/>
    <mergeCell ref="A3:C3"/>
    <mergeCell ref="C5:C8"/>
  </mergeCells>
  <dataValidations count="4">
    <dataValidation type="list" allowBlank="1" prompt="Select effective date" sqref="C4" xr:uid="{067F7AF9-A111-41AF-B1B5-9D1B3EA50FC8}">
      <formula1>"Current to June 27,July 25 - June 26 ,July 24 - June 25,July 23 - June 24,July 22 - June 23,July 21 - June 22,July 20 - June 21,July 19 - June 20,July 18 - June 19,July 17 - June 18,July 16 - June 17"</formula1>
    </dataValidation>
    <dataValidation type="whole" allowBlank="1" showInputMessage="1" showErrorMessage="1" errorTitle="O o o o p s  . . . ." error="Must be between 1 and 100" sqref="B16" xr:uid="{37F13D25-A669-4C66-BE82-0941CA29A2E1}">
      <formula1>1</formula1>
      <formula2>100</formula2>
    </dataValidation>
    <dataValidation type="whole" allowBlank="1" showInputMessage="1" showErrorMessage="1" errorTitle="O o o o p s  . . . ." error="Must be between 0 and 5" sqref="B17:B22" xr:uid="{B26F436C-6AE9-4EDD-8274-562DDDF1EFBE}">
      <formula1>0</formula1>
      <formula2>5</formula2>
    </dataValidation>
    <dataValidation type="whole" allowBlank="1" showInputMessage="1" showErrorMessage="1" errorTitle="O o o o p s  . . . . " error="Must be between 0 and 3" sqref="B23:B24" xr:uid="{42AA60F5-7FCE-4500-B8EE-61F89C680B10}">
      <formula1>0</formula1>
      <formula2>3</formula2>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4">
    <tabColor rgb="FF00B0F0"/>
  </sheetPr>
  <dimension ref="A1:V58"/>
  <sheetViews>
    <sheetView showGridLines="0" zoomScaleNormal="100" workbookViewId="0">
      <selection activeCell="B6" sqref="B6"/>
    </sheetView>
  </sheetViews>
  <sheetFormatPr defaultRowHeight="15" x14ac:dyDescent="0.25"/>
  <cols>
    <col min="1" max="1" width="29.28515625" style="1" customWidth="1"/>
    <col min="2" max="2" width="9.140625" style="2"/>
    <col min="3" max="3" width="29.42578125" customWidth="1"/>
    <col min="4" max="4" width="9.140625" customWidth="1"/>
    <col min="7" max="10" width="11.28515625" customWidth="1"/>
    <col min="12" max="12" width="11.5703125" style="30" customWidth="1"/>
    <col min="13" max="13" width="11.42578125" style="30" customWidth="1"/>
    <col min="14" max="14" width="11.140625" style="30" bestFit="1" customWidth="1"/>
    <col min="15" max="15" width="11.5703125" style="30" customWidth="1"/>
    <col min="16" max="16" width="11.140625" style="30" bestFit="1" customWidth="1"/>
    <col min="17" max="17" width="9.140625" style="30"/>
    <col min="19" max="21" width="10.140625" bestFit="1" customWidth="1"/>
    <col min="22" max="22" width="11.140625" bestFit="1" customWidth="1"/>
  </cols>
  <sheetData>
    <row r="1" spans="1:22" ht="30" customHeight="1" x14ac:dyDescent="0.25">
      <c r="A1" s="362"/>
      <c r="B1" s="362"/>
      <c r="C1" s="70"/>
    </row>
    <row r="2" spans="1:22" x14ac:dyDescent="0.25">
      <c r="A2" s="371" t="s">
        <v>18</v>
      </c>
      <c r="B2" s="371"/>
      <c r="C2" s="371"/>
      <c r="D2" s="371"/>
      <c r="F2" s="373" t="s">
        <v>19</v>
      </c>
      <c r="G2" s="373"/>
      <c r="H2" s="373"/>
      <c r="I2" s="373"/>
      <c r="J2" s="373"/>
    </row>
    <row r="3" spans="1:22" x14ac:dyDescent="0.25">
      <c r="A3" s="374" t="s">
        <v>94</v>
      </c>
      <c r="B3" s="374"/>
      <c r="C3" s="374"/>
      <c r="D3" s="374"/>
      <c r="G3" s="40"/>
      <c r="H3" s="40"/>
      <c r="I3" s="40"/>
    </row>
    <row r="4" spans="1:22" ht="29.25" customHeight="1" x14ac:dyDescent="0.25">
      <c r="A4" s="8" t="s">
        <v>51</v>
      </c>
      <c r="B4" s="225">
        <f>VLOOKUP(LEFT(C4,7),MRCA_PI,2,FALSE)</f>
        <v>447.39</v>
      </c>
      <c r="C4" s="226" t="s">
        <v>220</v>
      </c>
      <c r="D4" s="99" t="s">
        <v>88</v>
      </c>
      <c r="E4" s="64"/>
      <c r="F4" s="371" t="s">
        <v>138</v>
      </c>
      <c r="G4" s="371"/>
      <c r="H4" s="371"/>
      <c r="I4" s="371"/>
      <c r="J4" s="371"/>
    </row>
    <row r="5" spans="1:22" ht="25.5" customHeight="1" thickBot="1" x14ac:dyDescent="0.3">
      <c r="A5" s="9"/>
      <c r="B5" s="10"/>
      <c r="C5" s="210" t="s">
        <v>156</v>
      </c>
      <c r="D5" s="65"/>
      <c r="H5" s="45"/>
      <c r="I5" s="43"/>
      <c r="M5" s="205"/>
      <c r="N5" s="206"/>
      <c r="Q5" s="96"/>
    </row>
    <row r="6" spans="1:22" ht="39" thickBot="1" x14ac:dyDescent="0.3">
      <c r="A6" s="11" t="s">
        <v>161</v>
      </c>
      <c r="B6" s="224"/>
      <c r="C6" s="204" t="s">
        <v>163</v>
      </c>
      <c r="D6" s="227"/>
      <c r="E6" s="12"/>
      <c r="F6" s="375" t="s">
        <v>20</v>
      </c>
      <c r="G6" s="375"/>
      <c r="H6" s="224"/>
      <c r="I6" s="46"/>
      <c r="J6" s="6"/>
      <c r="K6" s="6"/>
      <c r="L6" s="171"/>
      <c r="M6" s="218"/>
      <c r="N6" s="172"/>
      <c r="O6" s="171"/>
      <c r="P6" s="172"/>
      <c r="Q6" s="96"/>
    </row>
    <row r="7" spans="1:22" ht="15.75" thickBot="1" x14ac:dyDescent="0.3">
      <c r="A7" s="84" t="s">
        <v>79</v>
      </c>
      <c r="B7" s="113">
        <f>(VLOOKUP(B10,Factors!Operational,(B12+2),TRUE))</f>
        <v>0</v>
      </c>
      <c r="C7" s="17"/>
      <c r="D7" s="17"/>
      <c r="E7" s="13"/>
      <c r="F7" s="20"/>
      <c r="G7" s="21">
        <v>0.25</v>
      </c>
      <c r="H7" s="22">
        <v>0.5</v>
      </c>
      <c r="I7" s="22">
        <v>0.75</v>
      </c>
      <c r="J7" s="22">
        <v>1</v>
      </c>
      <c r="K7" s="110" t="s">
        <v>93</v>
      </c>
      <c r="L7" s="171">
        <v>0.25</v>
      </c>
      <c r="M7" s="171">
        <v>0.5</v>
      </c>
      <c r="N7" s="171">
        <v>0.75</v>
      </c>
      <c r="O7" s="171">
        <v>1</v>
      </c>
      <c r="P7" s="172"/>
      <c r="Q7" s="96"/>
    </row>
    <row r="8" spans="1:22" ht="30" customHeight="1" thickBot="1" x14ac:dyDescent="0.3">
      <c r="A8" s="11" t="s">
        <v>71</v>
      </c>
      <c r="B8" s="224"/>
      <c r="C8" s="71" t="s">
        <v>81</v>
      </c>
      <c r="D8" s="72">
        <f>B6+B8</f>
        <v>0</v>
      </c>
      <c r="E8" s="13"/>
      <c r="F8" s="69" t="s">
        <v>21</v>
      </c>
      <c r="G8" s="43" t="str">
        <f>IF(H6="","",IF($D$16&gt;0,L$8,IF($B$14&gt;=0.2,(ROUND($B$16,2)*0.25)*(VLOOKUP($H$6,Factors!LSFactor,2,TRUE)),"N/A")))</f>
        <v/>
      </c>
      <c r="H8" s="43" t="str">
        <f>IF(H6=0,"",IF(D16&gt;0,M$8,IF($B$14&gt;=0.1,(ROUND($B$16,2)*0.5)*(VLOOKUP($H$6,Factors!LSFactor,2,TRUE)),"N/A")))</f>
        <v/>
      </c>
      <c r="I8" s="43" t="str">
        <f>IF(H6=0,"",IF(D16&gt;0,N$8,IF($B$14&gt;=0.2,(ROUND($B$16,2)*0.75)*(VLOOKUP($H$6,Factors!LSFactor,2,TRUE)),"N/A")))</f>
        <v/>
      </c>
      <c r="J8" s="43" t="str">
        <f>IF(H6=0,"",IF(D16&gt;0,O$8,IF($B$14&gt;=0.1,(ROUND($B$16,2)*1)*(VLOOKUP($H$6,Factors!LSFactor,2,TRUE)),"N/A")))</f>
        <v/>
      </c>
      <c r="K8" s="111" t="str">
        <f>IF($H$6&lt;&gt;0,VLOOKUP($H$6,Factors!LSFactor,2,TRUE),"N/A")</f>
        <v>N/A</v>
      </c>
      <c r="L8" s="171" t="str">
        <f>IF(D16&gt;=0.2*B4,(ROUND(D16,2)*0.25)*(VLOOKUP(H6,Factors!LSFactor,2,TRUE)),"N/A")</f>
        <v>N/A</v>
      </c>
      <c r="M8" s="171" t="str">
        <f>IF(D16&gt;=0.1*B4,(ROUND(D16,2)*0.5)*(VLOOKUP(H6,Factors!LSFactor,2,TRUE)),"N/A")</f>
        <v>N/A</v>
      </c>
      <c r="N8" s="171" t="str">
        <f>IF(D16&gt;=0.2*B4,(ROUND(D16,2)*0.75)*(VLOOKUP(H6,Factors!LSFactor,2,TRUE)),"N/A")</f>
        <v>N/A</v>
      </c>
      <c r="O8" s="212" t="str">
        <f>IF(D16&gt;=0.1*B4,(ROUND(D16,2)*1)*(VLOOKUP(H6,Factors!LSFactor,2,TRUE)),"N/A")</f>
        <v>N/A</v>
      </c>
      <c r="P8" s="207"/>
      <c r="Q8" s="208"/>
    </row>
    <row r="9" spans="1:22" x14ac:dyDescent="0.25">
      <c r="A9" s="84" t="s">
        <v>80</v>
      </c>
      <c r="B9" s="113">
        <f>(VLOOKUP(B10,Factors!Peacetime,(B12+2),TRUE))</f>
        <v>0</v>
      </c>
      <c r="C9" s="71" t="s">
        <v>82</v>
      </c>
      <c r="D9" s="73">
        <f>B6*(VLOOKUP(B10,Factors!Operational,(B12+2),TRUE))</f>
        <v>0</v>
      </c>
      <c r="F9" s="69" t="s">
        <v>22</v>
      </c>
      <c r="G9" s="43" t="str">
        <f>IF(H6=0,"",IF(D16&gt;0,L$9,IF($B$14&gt;=0.2,(ROUND($B$16,2)*0.25)*(VLOOKUP($H$6,Factors!LSFactor,3,TRUE)),"N/A")))</f>
        <v/>
      </c>
      <c r="H9" s="43" t="str">
        <f>IF(H6=0,"",IF(D16&gt;0,M$9,IF($B$14&gt;=0.1,(ROUND($B$16,2)*0.5)*(VLOOKUP($H$6,Factors!LSFactor,3,TRUE)),"N/A")))</f>
        <v/>
      </c>
      <c r="I9" s="43" t="str">
        <f>IF(H6=0,"",IF(D16&gt;0,N$9,IF($B$14&gt;=0.2,(ROUND($B$16,2)*0.75)*(VLOOKUP($H$6,Factors!LSFactor,3,TRUE)),"N/A")))</f>
        <v/>
      </c>
      <c r="J9" s="43" t="str">
        <f>IF(H6=0,"",IF(D16&gt;0,O$9,IF($B$14&gt;=0.1,(ROUND($B$16,2)*1)*(VLOOKUP($H$6,Factors!LSFactor,3,TRUE)),"N/A")))</f>
        <v/>
      </c>
      <c r="K9" s="111" t="str">
        <f>IF($H$6&lt;&gt;0,VLOOKUP($H$6,Factors!LSFactor,3,TRUE),"N/A")</f>
        <v>N/A</v>
      </c>
      <c r="L9" s="171" t="str">
        <f>IF($D$16&gt;=0.2*$B$4,(ROUND($D$16,2)*0.25)*(VLOOKUP(H6,Factors!LSFactor,3,TRUE)),"N/A")</f>
        <v>N/A</v>
      </c>
      <c r="M9" s="171" t="str">
        <f>IF($D$16&gt;=0.1*$B$4,(ROUND($D$16,2)*0.5)*(VLOOKUP(H6,Factors!LSFactor,3,TRUE)),"N/A")</f>
        <v>N/A</v>
      </c>
      <c r="N9" s="171" t="str">
        <f>IF($D$16&gt;=0.2*$B$4,(ROUND($D$16,2)*0.75)*(VLOOKUP(H6,Factors!LSFactor,3,TRUE)),"N/A")</f>
        <v>N/A</v>
      </c>
      <c r="O9" s="171" t="str">
        <f>IF($D$16&gt;=0.1*$B$4,(ROUND($D$16,2)*1)*(VLOOKUP(H6,Factors!LSFactor,3,TRUE)),"N/A")</f>
        <v>N/A</v>
      </c>
      <c r="P9" s="207"/>
      <c r="Q9" s="208"/>
    </row>
    <row r="10" spans="1:22" ht="30" x14ac:dyDescent="0.25">
      <c r="A10" s="11" t="s">
        <v>12</v>
      </c>
      <c r="B10" s="15">
        <f>ROUND(B6+((100-B6)*B8/100),0)</f>
        <v>0</v>
      </c>
      <c r="C10" s="71" t="s">
        <v>83</v>
      </c>
      <c r="D10" s="73">
        <f>B8*(VLOOKUP(B10,Factors!Peacetime,(B12+2),TRUE))</f>
        <v>0</v>
      </c>
      <c r="F10" s="74" t="s">
        <v>23</v>
      </c>
      <c r="G10" s="47" t="str">
        <f>IF(AND(G$8="N/A",G$9="N/A"),"N/A",G$11)</f>
        <v/>
      </c>
      <c r="H10" s="47" t="str">
        <f>IF(AND(H$8="",H$9=""),"",H$11)</f>
        <v/>
      </c>
      <c r="I10" s="47" t="str">
        <f>IF(AND(I$8="N/A",I$9="N/A"),"N/A",I$11)</f>
        <v/>
      </c>
      <c r="J10" s="47" t="str">
        <f>IF(AND(J$8="",J$9=""),"",J$11)</f>
        <v/>
      </c>
      <c r="K10" s="112"/>
      <c r="L10" s="213" t="str">
        <f>IF(AND(L$8="N/A",L$9="N/A"),"N/A",L$11)</f>
        <v>N/A</v>
      </c>
      <c r="M10" s="213" t="str">
        <f>IF(AND(M$8="N/A",M$9="N/A"),"N/A",M$11)</f>
        <v>N/A</v>
      </c>
      <c r="N10" s="213" t="str">
        <f>IF(AND(N$8="N/A",N$9="N/A"),"N/A",N$11)</f>
        <v>N/A</v>
      </c>
      <c r="O10" s="213" t="str">
        <f>IF(AND(O$8="N/A",O$9="N/A"),"N/A",O$11)</f>
        <v>N/A</v>
      </c>
      <c r="P10" s="172"/>
      <c r="Q10" s="96"/>
    </row>
    <row r="11" spans="1:22" ht="15" customHeight="1" thickBot="1" x14ac:dyDescent="0.3">
      <c r="A11" s="14"/>
      <c r="B11" s="16"/>
      <c r="C11" s="17"/>
      <c r="D11" s="17"/>
      <c r="G11" s="75" t="str">
        <f>IF($H$6="","",IF($D$16&lt;&gt;"",$D$16*0.75,$B$16*0.75))</f>
        <v/>
      </c>
      <c r="H11" s="75" t="str">
        <f>IF($H$6="","",IF($D$16&lt;&gt;"",$D$16*0.5,$B$16*0.5))</f>
        <v/>
      </c>
      <c r="I11" s="75" t="str">
        <f>IF($H$6="","",IF($D$16&lt;&gt;"",$D$16*0.25,$B$16*0.25))</f>
        <v/>
      </c>
      <c r="J11" s="75" t="str">
        <f>IF(H6="","",IF($D$16&lt;&gt;"",$D$16*0,$B$16*0))</f>
        <v/>
      </c>
      <c r="L11" s="214">
        <f>D16*0.75</f>
        <v>0</v>
      </c>
      <c r="M11" s="214">
        <f>D16*0.5</f>
        <v>0</v>
      </c>
      <c r="N11" s="214">
        <f>D16*0.25</f>
        <v>0</v>
      </c>
      <c r="O11" s="215"/>
      <c r="P11" s="172"/>
    </row>
    <row r="12" spans="1:22" ht="28.5" customHeight="1" thickBot="1" x14ac:dyDescent="0.3">
      <c r="A12" s="11" t="s">
        <v>13</v>
      </c>
      <c r="B12" s="76">
        <f>MAX(VLOOKUP(B10,Factors!LSRating,2,TRUE),D12)</f>
        <v>0</v>
      </c>
      <c r="C12" s="66" t="s">
        <v>72</v>
      </c>
      <c r="D12" s="224"/>
      <c r="F12" s="376" t="s">
        <v>140</v>
      </c>
      <c r="G12" s="376"/>
      <c r="H12" s="376"/>
      <c r="I12" s="376"/>
      <c r="J12" s="376"/>
      <c r="K12" s="17"/>
      <c r="L12" s="172"/>
      <c r="M12" s="172"/>
      <c r="N12" s="172"/>
      <c r="O12" s="172"/>
      <c r="P12" s="172"/>
    </row>
    <row r="13" spans="1:22" x14ac:dyDescent="0.25">
      <c r="A13" s="11"/>
      <c r="B13" s="16"/>
      <c r="C13" s="17"/>
      <c r="D13" s="17"/>
      <c r="F13" s="377" t="s">
        <v>95</v>
      </c>
      <c r="G13" s="378"/>
      <c r="H13" s="378"/>
      <c r="I13" s="378"/>
      <c r="J13" s="378"/>
      <c r="K13" s="17"/>
      <c r="L13" s="172"/>
      <c r="M13" s="172"/>
      <c r="N13" s="172"/>
      <c r="O13" s="172"/>
      <c r="P13" s="172"/>
    </row>
    <row r="14" spans="1:22" ht="30" customHeight="1" x14ac:dyDescent="0.25">
      <c r="A14" s="11" t="s">
        <v>162</v>
      </c>
      <c r="B14" s="18">
        <f>IF(D8=0,0,(ROUND((D9+D10)/D8,3)))</f>
        <v>0</v>
      </c>
      <c r="C14" s="85" t="s">
        <v>84</v>
      </c>
      <c r="D14" s="77"/>
      <c r="E14" s="19"/>
      <c r="F14" s="58"/>
      <c r="G14" s="59">
        <v>0.25</v>
      </c>
      <c r="H14" s="60">
        <v>0.5</v>
      </c>
      <c r="I14" s="60">
        <v>0.75</v>
      </c>
      <c r="J14" s="60">
        <v>1</v>
      </c>
      <c r="K14" s="73" t="s">
        <v>93</v>
      </c>
      <c r="L14" s="172"/>
      <c r="M14" s="216"/>
      <c r="N14" s="171"/>
      <c r="O14" s="171"/>
      <c r="P14" s="171"/>
      <c r="S14" s="86"/>
      <c r="T14" s="6"/>
      <c r="U14" s="6"/>
      <c r="V14" s="6"/>
    </row>
    <row r="15" spans="1:22" ht="15.75" thickBot="1" x14ac:dyDescent="0.3">
      <c r="A15" s="14"/>
      <c r="B15" s="10"/>
      <c r="C15" s="31"/>
      <c r="D15" s="31"/>
      <c r="F15" s="58" t="s">
        <v>21</v>
      </c>
      <c r="G15" s="61" t="str">
        <f>IF(H6=0,"",IF($D$16&gt;0,L15,IF($B$14&gt;=0.2,(ROUND($B$16,2)*0.25)*(VLOOKUP($H$6,Factors!LSFactor15,2,TRUE)),"N/A")))</f>
        <v/>
      </c>
      <c r="H15" s="61" t="str">
        <f>IF(H6=0,"",IF(D16&gt;0,M15,IF($B$14&gt;=0.1,(ROUND($B$16,2)*0.5)*(VLOOKUP($H$6,Factors!LSFactor15,2,TRUE)),"N/A")))</f>
        <v/>
      </c>
      <c r="I15" s="61" t="str">
        <f>IF(H6=0,"",IF(D16&gt;0,N15,IF($B$14&gt;=0.2,(ROUND($B$16,2)*0.75)*(VLOOKUP($H$6,Factors!LSFactor15,2,TRUE)),"N/A")))</f>
        <v/>
      </c>
      <c r="J15" s="61" t="str">
        <f>IF(H6=0,"",IF(D16&gt;0,O15,IF($B$14&gt;=0.1,(ROUND($B$16,2)*1)*(VLOOKUP($H$6,Factors!LSFactor15,2,TRUE)),"N/A")))</f>
        <v/>
      </c>
      <c r="K15" s="111" t="str">
        <f>IF($H$6&lt;&gt;0,VLOOKUP($H$6,Factors!LSFactor15,2,TRUE),"N/A")</f>
        <v>N/A</v>
      </c>
      <c r="L15" s="171" t="str">
        <f>IF($D$16&gt;=0.2*$B$4,(ROUND($D$16,2)*0.25)*(VLOOKUP($H$6,Factors!LSFactor15,2,TRUE)),"N/A")</f>
        <v>N/A</v>
      </c>
      <c r="M15" s="171" t="str">
        <f>IF($D$16&gt;=0.1*$B$4,(ROUND($D$16,2)*0.5)*(VLOOKUP($H$6,Factors!LSFactor15,2,TRUE)),"N/A")</f>
        <v>N/A</v>
      </c>
      <c r="N15" s="171" t="str">
        <f>IF($D$16&gt;=0.2*$B$4,(ROUND($D$16,2)*0.75)*(VLOOKUP($H$6,Factors!LSFactor15,2,TRUE)),"N/A")</f>
        <v>N/A</v>
      </c>
      <c r="O15" s="171" t="str">
        <f>IF($D$16&gt;=0.1*$B$4,(ROUND($D$16,2)*1)*(VLOOKUP($H$6,Factors!LSFactor15,2,TRUE)),"N/A")</f>
        <v>N/A</v>
      </c>
      <c r="P15" s="172"/>
    </row>
    <row r="16" spans="1:22" x14ac:dyDescent="0.25">
      <c r="A16" s="382" t="s">
        <v>160</v>
      </c>
      <c r="B16" s="383" t="str">
        <f>IF(B14=0,"",B4*B14)</f>
        <v/>
      </c>
      <c r="C16" s="379" t="s">
        <v>223</v>
      </c>
      <c r="D16" s="380"/>
      <c r="F16" s="58" t="s">
        <v>22</v>
      </c>
      <c r="G16" s="61" t="str">
        <f>IF(H6=0,"",IF(D16&gt;0,L$16,IF($B$14&gt;=0.2,(ROUND($B$16,2)*0.25)*(VLOOKUP($H$6,Factors!LSFactor15,3,TRUE)),"N/A")))</f>
        <v/>
      </c>
      <c r="H16" s="61" t="str">
        <f>IF(H6=0,"",IF(D16&gt;0,M16,IF($B$14&gt;=0.1,(ROUND($B$16,2)*0.5)*(VLOOKUP($H$6,Factors!LSFactor15,3,TRUE)),"N/A")))</f>
        <v/>
      </c>
      <c r="I16" s="61" t="str">
        <f>IF(H6=0,"",IF(D16&gt;0,N16,IF($B$14&gt;=0.2,(ROUND($B$16,2)*0.75)*(VLOOKUP($H$6,Factors!LSFactor15,3,TRUE)),"N/A")))</f>
        <v/>
      </c>
      <c r="J16" s="61" t="str">
        <f>IF(H6=0,"",IF(D16&gt;0,O16,IF($B$14&gt;=0.1,(ROUND($B$16,2)*1)*(VLOOKUP($H$6,Factors!LSFactor15,3,TRUE)),"N/A")))</f>
        <v/>
      </c>
      <c r="K16" s="111" t="str">
        <f>IF($H$6&lt;&gt;0,VLOOKUP($H$6,Factors!LSFactor15,3,TRUE),"N/A")</f>
        <v>N/A</v>
      </c>
      <c r="L16" s="171" t="str">
        <f>IF($D$16&gt;=0.2*$B$4,(ROUND($D$16,2)*0.25)*(VLOOKUP($H$6,Factors!LSFactor15,3,TRUE)),"N/A")</f>
        <v>N/A</v>
      </c>
      <c r="M16" s="171" t="str">
        <f>IF($D$16&gt;=0.1*$B$4,(ROUND($D$16,2)*0.5)*(VLOOKUP($H$6,Factors!LSFactor15,3,TRUE)),"N/A")</f>
        <v>N/A</v>
      </c>
      <c r="N16" s="171" t="str">
        <f>IF($D$16&gt;=0.2*$B$4,(ROUND($D$16,2)*0.75)*(VLOOKUP(H6,Factors!LSFactor15,3,TRUE)),"N/A")</f>
        <v>N/A</v>
      </c>
      <c r="O16" s="171" t="str">
        <f>IF($D$16&gt;=0.1*$B$4,(ROUND($D$16,2)*1)*(VLOOKUP(H6,Factors!LSFactor15,3,TRUE)),"N/A")</f>
        <v>N/A</v>
      </c>
      <c r="P16" s="172"/>
    </row>
    <row r="17" spans="1:22" ht="29.25" customHeight="1" thickBot="1" x14ac:dyDescent="0.3">
      <c r="A17" s="382"/>
      <c r="B17" s="383"/>
      <c r="C17" s="379"/>
      <c r="D17" s="381"/>
      <c r="F17" s="118" t="s">
        <v>23</v>
      </c>
      <c r="G17" s="47" t="str">
        <f>IF(AND(G$15="N/A",G$16="N/A"),"N/A",G$18)</f>
        <v/>
      </c>
      <c r="H17" s="48" t="str">
        <f>IF(AND(H15="N/A",H16="N/A"),"N/A",H18)</f>
        <v/>
      </c>
      <c r="I17" s="47" t="str">
        <f>IF(AND(I15="N/A",I16="N/A"),"N/A",I18)</f>
        <v/>
      </c>
      <c r="J17" s="47" t="str">
        <f>IF(AND(J15="N/A",J16="N/A"),"N/A",J18)</f>
        <v/>
      </c>
      <c r="K17" s="17"/>
      <c r="L17" s="213" t="str">
        <f>IF(AND(L$15="N/A",L$16="N/A"),"N/A",L$18)</f>
        <v>N/A</v>
      </c>
      <c r="M17" s="213" t="str">
        <f>IF(AND(M$15="N/A",M$16="N/A"),"N/A",M$18)</f>
        <v>N/A</v>
      </c>
      <c r="N17" s="213" t="str">
        <f>IF(AND(N$15="N/A",N$16="N/A"),"N/A",N$18)</f>
        <v>N/A</v>
      </c>
      <c r="O17" s="213" t="str">
        <f>IF(AND(O$15="N/A",O$16="N/A"),"N/A",O$18)</f>
        <v>N/A</v>
      </c>
      <c r="P17" s="172"/>
      <c r="R17" s="39"/>
      <c r="S17" s="87"/>
      <c r="T17" s="87"/>
      <c r="U17" s="87"/>
      <c r="V17" s="87"/>
    </row>
    <row r="18" spans="1:22" ht="15" customHeight="1" x14ac:dyDescent="0.25">
      <c r="A18" s="363" t="s">
        <v>159</v>
      </c>
      <c r="B18" s="364"/>
      <c r="C18" s="364"/>
      <c r="D18" s="364"/>
      <c r="F18" s="78"/>
      <c r="G18" s="75" t="str">
        <f>IF(H6="","",IF($D$16&lt;&gt;"",$D$16*0.75,$B$16*0.75))</f>
        <v/>
      </c>
      <c r="H18" s="75" t="str">
        <f>IF(H6="","",IF($D$16&lt;&gt;"",$D$16*0.5,$B$16*0.5))</f>
        <v/>
      </c>
      <c r="I18" s="75" t="str">
        <f>IF(H6="","",IF($D$16&lt;&gt;"",$D$16*0.25,$B$16*0.25))</f>
        <v/>
      </c>
      <c r="J18" s="75" t="str">
        <f>IF(H6="","",IF($D$16&lt;&gt;"",$D$16*0,$B$16*0))</f>
        <v/>
      </c>
      <c r="L18"/>
      <c r="M18"/>
      <c r="N18"/>
      <c r="O18"/>
    </row>
    <row r="19" spans="1:22" ht="15" customHeight="1" x14ac:dyDescent="0.25">
      <c r="A19" s="364"/>
      <c r="B19" s="364"/>
      <c r="C19" s="364"/>
      <c r="D19" s="364"/>
      <c r="G19" s="370" t="s">
        <v>221</v>
      </c>
      <c r="H19" s="370"/>
      <c r="I19" s="370"/>
      <c r="J19" s="370"/>
      <c r="L19"/>
      <c r="M19"/>
      <c r="N19"/>
      <c r="O19"/>
    </row>
    <row r="20" spans="1:22" ht="15" customHeight="1" x14ac:dyDescent="0.25">
      <c r="A20" s="364"/>
      <c r="B20" s="364"/>
      <c r="C20" s="364"/>
      <c r="D20" s="364"/>
      <c r="L20"/>
      <c r="M20"/>
      <c r="N20"/>
      <c r="O20"/>
    </row>
    <row r="21" spans="1:22" ht="15" customHeight="1" x14ac:dyDescent="0.25">
      <c r="A21" s="364"/>
      <c r="B21" s="364"/>
      <c r="C21" s="364"/>
      <c r="D21" s="364"/>
      <c r="F21" s="384" t="s">
        <v>139</v>
      </c>
      <c r="G21" s="384"/>
      <c r="H21" s="384"/>
      <c r="I21" s="384"/>
      <c r="J21" s="384"/>
      <c r="K21" s="384"/>
      <c r="L21"/>
      <c r="M21"/>
      <c r="N21"/>
      <c r="O21"/>
    </row>
    <row r="22" spans="1:22" ht="15" customHeight="1" x14ac:dyDescent="0.25">
      <c r="A22" s="364"/>
      <c r="B22" s="364"/>
      <c r="C22" s="364"/>
      <c r="D22" s="364"/>
      <c r="F22" s="384"/>
      <c r="G22" s="384"/>
      <c r="H22" s="384"/>
      <c r="I22" s="384"/>
      <c r="J22" s="384"/>
      <c r="K22" s="384"/>
      <c r="L22"/>
      <c r="M22"/>
      <c r="N22"/>
      <c r="O22"/>
    </row>
    <row r="23" spans="1:22" ht="15" customHeight="1" x14ac:dyDescent="0.25">
      <c r="A23" s="364"/>
      <c r="B23" s="364"/>
      <c r="C23" s="364"/>
      <c r="D23" s="364"/>
      <c r="F23" s="16"/>
      <c r="G23" s="16"/>
      <c r="H23" s="170"/>
      <c r="I23" s="211" t="s">
        <v>120</v>
      </c>
      <c r="J23" s="211"/>
      <c r="K23" s="16"/>
      <c r="L23"/>
      <c r="M23"/>
      <c r="N23"/>
      <c r="O23" s="173"/>
      <c r="P23" s="209"/>
      <c r="Q23" s="209"/>
      <c r="R23" s="173"/>
    </row>
    <row r="24" spans="1:22" ht="15" customHeight="1" thickBot="1" x14ac:dyDescent="0.3">
      <c r="A24" s="364"/>
      <c r="B24" s="364"/>
      <c r="C24" s="364"/>
      <c r="D24" s="364"/>
      <c r="F24" s="17"/>
      <c r="G24" s="174"/>
      <c r="H24" s="17"/>
      <c r="I24" s="175" t="s">
        <v>21</v>
      </c>
      <c r="J24" s="175" t="s">
        <v>22</v>
      </c>
      <c r="K24" s="69"/>
      <c r="L24"/>
      <c r="M24"/>
      <c r="N24"/>
      <c r="O24" s="173"/>
      <c r="P24" s="209"/>
      <c r="Q24" s="209"/>
      <c r="R24" s="173"/>
    </row>
    <row r="25" spans="1:22" ht="15" customHeight="1" x14ac:dyDescent="0.25">
      <c r="A25" s="364"/>
      <c r="B25" s="364"/>
      <c r="C25" s="364"/>
      <c r="D25" s="364"/>
      <c r="F25" s="366" t="s">
        <v>119</v>
      </c>
      <c r="G25" s="366"/>
      <c r="H25" s="368"/>
      <c r="I25" s="367" t="str">
        <f>IF(H6=0,"N/A",IF(H25&gt;0,H25*(VLOOKUP($H$6,Factors!LSFactor,2,TRUE)),"N/A"))</f>
        <v>N/A</v>
      </c>
      <c r="J25" s="367" t="str">
        <f>IF(H6=0,"N/A",IF(H25&gt;0,H25*(VLOOKUP($H$6,Factors!LSFactor,3,TRUE)),"N/A"))</f>
        <v>N/A</v>
      </c>
      <c r="K25" s="69"/>
      <c r="N25"/>
      <c r="P25" s="209"/>
      <c r="Q25" s="173"/>
      <c r="R25" s="173"/>
    </row>
    <row r="26" spans="1:22" ht="15" customHeight="1" thickBot="1" x14ac:dyDescent="0.3">
      <c r="A26" s="364"/>
      <c r="B26" s="364"/>
      <c r="C26" s="364"/>
      <c r="D26" s="364"/>
      <c r="F26" s="366"/>
      <c r="G26" s="366"/>
      <c r="H26" s="369"/>
      <c r="I26" s="367"/>
      <c r="J26" s="367"/>
      <c r="K26" s="69"/>
      <c r="O26" s="209"/>
      <c r="P26" s="209"/>
      <c r="Q26" s="209"/>
      <c r="R26" s="173"/>
    </row>
    <row r="27" spans="1:22" ht="15" customHeight="1" x14ac:dyDescent="0.25">
      <c r="A27" s="364"/>
      <c r="B27" s="364"/>
      <c r="C27" s="364"/>
      <c r="D27" s="364"/>
      <c r="F27" s="365" t="s">
        <v>121</v>
      </c>
      <c r="G27" s="365"/>
      <c r="H27" s="176"/>
      <c r="I27" s="177" t="str">
        <f>IF(H6=0,"N/A",IF(H25&gt;0,(VLOOKUP($H$6,Factors!LSFactor,2,TRUE)),""))</f>
        <v>N/A</v>
      </c>
      <c r="J27" s="177" t="str">
        <f>IF(H6=0,"N/A",IF(H25&gt;0,(VLOOKUP($H$6,Factors!LSFactor,3,TRUE)),""))</f>
        <v>N/A</v>
      </c>
      <c r="K27" s="17"/>
      <c r="O27" s="209"/>
      <c r="P27" s="209"/>
      <c r="Q27" s="209"/>
      <c r="R27" s="173"/>
    </row>
    <row r="28" spans="1:22" ht="9" customHeight="1" x14ac:dyDescent="0.25">
      <c r="A28" s="364"/>
      <c r="B28" s="364"/>
      <c r="C28" s="364"/>
      <c r="D28" s="364"/>
      <c r="O28" s="209"/>
      <c r="P28" s="209"/>
      <c r="Q28" s="209"/>
      <c r="R28" s="173"/>
    </row>
    <row r="29" spans="1:22" ht="17.25" customHeight="1" x14ac:dyDescent="0.25">
      <c r="A29" s="217"/>
      <c r="B29" s="196"/>
      <c r="C29" s="196"/>
      <c r="D29" s="196"/>
      <c r="O29" s="209"/>
      <c r="P29" s="209"/>
      <c r="Q29" s="209"/>
      <c r="R29" s="173"/>
    </row>
    <row r="30" spans="1:22" ht="15" customHeight="1" x14ac:dyDescent="0.25">
      <c r="A30" s="217"/>
      <c r="B30" s="196"/>
      <c r="C30" s="196"/>
      <c r="D30" s="196"/>
      <c r="O30" s="209"/>
      <c r="P30" s="209"/>
      <c r="Q30" s="209"/>
      <c r="R30" s="173"/>
    </row>
    <row r="31" spans="1:22" x14ac:dyDescent="0.25">
      <c r="A31" s="196"/>
      <c r="B31" s="196"/>
      <c r="C31" s="196"/>
      <c r="D31" s="196"/>
      <c r="N31" s="372"/>
      <c r="O31" s="372"/>
      <c r="P31" s="372"/>
      <c r="Q31" s="372"/>
      <c r="R31" s="372"/>
    </row>
    <row r="32" spans="1:22" x14ac:dyDescent="0.25">
      <c r="N32" s="372"/>
      <c r="O32" s="372"/>
      <c r="P32" s="372"/>
      <c r="Q32" s="372"/>
      <c r="R32" s="372"/>
    </row>
    <row r="33" spans="1:18" x14ac:dyDescent="0.25">
      <c r="N33" s="372"/>
      <c r="O33" s="372"/>
      <c r="P33" s="372"/>
      <c r="Q33" s="372"/>
      <c r="R33" s="372"/>
    </row>
    <row r="48" spans="1:18" x14ac:dyDescent="0.25">
      <c r="A48" s="354" t="s">
        <v>58</v>
      </c>
      <c r="B48" s="355"/>
      <c r="C48" s="355"/>
      <c r="D48" s="355"/>
      <c r="E48" s="355"/>
      <c r="F48" s="355"/>
      <c r="G48" s="355"/>
      <c r="H48" s="355"/>
    </row>
    <row r="49" spans="1:8" x14ac:dyDescent="0.25">
      <c r="A49" s="355"/>
      <c r="B49" s="355"/>
      <c r="C49" s="355"/>
      <c r="D49" s="355"/>
      <c r="E49" s="355"/>
      <c r="F49" s="355"/>
      <c r="G49" s="355"/>
      <c r="H49" s="355"/>
    </row>
    <row r="50" spans="1:8" x14ac:dyDescent="0.25">
      <c r="A50" s="355"/>
      <c r="B50" s="355"/>
      <c r="C50" s="355"/>
      <c r="D50" s="355"/>
      <c r="E50" s="355"/>
      <c r="F50" s="355"/>
      <c r="G50" s="355"/>
      <c r="H50" s="355"/>
    </row>
    <row r="51" spans="1:8" x14ac:dyDescent="0.25">
      <c r="A51" s="355"/>
      <c r="B51" s="355"/>
      <c r="C51" s="355"/>
      <c r="D51" s="355"/>
      <c r="E51" s="355"/>
      <c r="F51" s="355"/>
      <c r="G51" s="355"/>
      <c r="H51" s="355"/>
    </row>
    <row r="52" spans="1:8" x14ac:dyDescent="0.25">
      <c r="A52" s="355"/>
      <c r="B52" s="355"/>
      <c r="C52" s="355"/>
      <c r="D52" s="355"/>
      <c r="E52" s="355"/>
      <c r="F52" s="355"/>
      <c r="G52" s="355"/>
      <c r="H52" s="355"/>
    </row>
    <row r="53" spans="1:8" x14ac:dyDescent="0.25">
      <c r="A53" s="355"/>
      <c r="B53" s="355"/>
      <c r="C53" s="355"/>
      <c r="D53" s="355"/>
      <c r="E53" s="355"/>
      <c r="F53" s="355"/>
      <c r="G53" s="355"/>
      <c r="H53" s="355"/>
    </row>
    <row r="54" spans="1:8" x14ac:dyDescent="0.25">
      <c r="A54" s="355"/>
      <c r="B54" s="355"/>
      <c r="C54" s="355"/>
      <c r="D54" s="355"/>
      <c r="E54" s="355"/>
      <c r="F54" s="355"/>
      <c r="G54" s="355"/>
      <c r="H54" s="355"/>
    </row>
    <row r="55" spans="1:8" x14ac:dyDescent="0.25">
      <c r="A55" s="355"/>
      <c r="B55" s="355"/>
      <c r="C55" s="355"/>
      <c r="D55" s="355"/>
      <c r="E55" s="355"/>
      <c r="F55" s="355"/>
      <c r="G55" s="355"/>
      <c r="H55" s="355"/>
    </row>
    <row r="56" spans="1:8" x14ac:dyDescent="0.25">
      <c r="A56" s="355"/>
      <c r="B56" s="355"/>
      <c r="C56" s="355"/>
      <c r="D56" s="355"/>
      <c r="E56" s="355"/>
      <c r="F56" s="355"/>
      <c r="G56" s="355"/>
      <c r="H56" s="355"/>
    </row>
    <row r="57" spans="1:8" x14ac:dyDescent="0.25">
      <c r="A57" s="355"/>
      <c r="B57" s="355"/>
      <c r="C57" s="355"/>
      <c r="D57" s="355"/>
      <c r="E57" s="355"/>
      <c r="F57" s="355"/>
      <c r="G57" s="355"/>
      <c r="H57" s="355"/>
    </row>
    <row r="58" spans="1:8" x14ac:dyDescent="0.25">
      <c r="A58" s="355"/>
      <c r="B58" s="355"/>
      <c r="C58" s="355"/>
      <c r="D58" s="355"/>
      <c r="E58" s="355"/>
      <c r="F58" s="355"/>
      <c r="G58" s="355"/>
      <c r="H58" s="355"/>
    </row>
  </sheetData>
  <sheetProtection algorithmName="SHA-512" hashValue="por4c9fuJuSJk8gXosdrT6ddV4g+4fp1xUhNxzRww/5mdUQbYlsVXNHOvmLHlB+kuNOSFfsp6wPCBCfyUnEFCg==" saltValue="EJZWA4/8RxoEW0csGIlBlg==" spinCount="100000" sheet="1" selectLockedCells="1"/>
  <sortState xmlns:xlrd2="http://schemas.microsoft.com/office/spreadsheetml/2017/richdata2" ref="H6:I9">
    <sortCondition descending="1" ref="H6:H9"/>
  </sortState>
  <mergeCells count="22">
    <mergeCell ref="A48:H58"/>
    <mergeCell ref="A2:D2"/>
    <mergeCell ref="N31:R33"/>
    <mergeCell ref="F2:J2"/>
    <mergeCell ref="A3:D3"/>
    <mergeCell ref="F4:J4"/>
    <mergeCell ref="F6:G6"/>
    <mergeCell ref="F12:J12"/>
    <mergeCell ref="F13:J13"/>
    <mergeCell ref="C16:C17"/>
    <mergeCell ref="D16:D17"/>
    <mergeCell ref="A16:A17"/>
    <mergeCell ref="B16:B17"/>
    <mergeCell ref="F21:K22"/>
    <mergeCell ref="J25:J26"/>
    <mergeCell ref="A1:B1"/>
    <mergeCell ref="A18:D28"/>
    <mergeCell ref="F27:G27"/>
    <mergeCell ref="F25:G26"/>
    <mergeCell ref="I25:I26"/>
    <mergeCell ref="H25:H26"/>
    <mergeCell ref="G19:J19"/>
  </mergeCells>
  <conditionalFormatting sqref="B16:B17">
    <cfRule type="expression" dxfId="4" priority="2">
      <formula>(B10&lt;(D6+5))</formula>
    </cfRule>
  </conditionalFormatting>
  <conditionalFormatting sqref="C4">
    <cfRule type="containsText" dxfId="3" priority="1" operator="containsText" text="Current">
      <formula>NOT(ISERROR(SEARCH("Current",C4)))</formula>
    </cfRule>
  </conditionalFormatting>
  <dataValidations count="4">
    <dataValidation type="list" allowBlank="1" prompt="Select Effective Period" sqref="C4" xr:uid="{6B9AB65F-3C9B-435F-9C6A-7BAA08A5D1E2}">
      <formula1>"Current to June 27,July 25 - June 26,July 24 - June 25 ,July 23 - June 24,July 22 - Jun 23,July 21- June 22,July 20 - June 21,July 19 - June 20,July 18 - June 19,July 17 - June 18,July 16 - June 17"</formula1>
    </dataValidation>
    <dataValidation type="whole" allowBlank="1" showInputMessage="1" showErrorMessage="1" errorTitle="O o o o p s . . . ." error="Must be between 5 and 80" sqref="B6" xr:uid="{36D79A06-A178-4E86-897B-52D339A6C26C}">
      <formula1>5</formula1>
      <formula2>80</formula2>
    </dataValidation>
    <dataValidation type="whole" allowBlank="1" showInputMessage="1" showErrorMessage="1" errorTitle="O o o  o p s  . . . . " error="Must be between 5 and 80" sqref="B8" xr:uid="{1F5F5E68-EE2A-4EAC-BE65-DBD274B0B954}">
      <formula1>5</formula1>
      <formula2>80</formula2>
    </dataValidation>
    <dataValidation type="whole" allowBlank="1" showInputMessage="1" showErrorMessage="1" errorTitle="O o o o p s . . . ." error="Must be between 1 and 7" sqref="D12" xr:uid="{D19ABB53-2EB4-428F-B0DA-3EB545926F1C}">
      <formula1>1</formula1>
      <formula2>7</formula2>
    </dataValidation>
  </dataValidations>
  <pageMargins left="0.7" right="0.7" top="0.75" bottom="0.75" header="0.3" footer="0.3"/>
  <pageSetup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F98B01-DAAE-4E78-8007-8C05A57EA1AB}">
  <sheetPr codeName="Sheet5">
    <tabColor rgb="FF00B0F0"/>
  </sheetPr>
  <dimension ref="A1:X46"/>
  <sheetViews>
    <sheetView showGridLines="0" workbookViewId="0">
      <selection activeCell="C8" sqref="C8"/>
    </sheetView>
  </sheetViews>
  <sheetFormatPr defaultRowHeight="15" x14ac:dyDescent="0.25"/>
  <cols>
    <col min="2" max="2" width="44.42578125" customWidth="1"/>
    <col min="3" max="3" width="10.85546875" bestFit="1" customWidth="1"/>
    <col min="4" max="4" width="8.5703125" customWidth="1"/>
    <col min="5" max="5" width="11.140625" customWidth="1"/>
    <col min="7" max="7" width="11.28515625" customWidth="1"/>
    <col min="8" max="8" width="10.140625" customWidth="1"/>
    <col min="9" max="9" width="19.5703125" customWidth="1"/>
    <col min="10" max="10" width="2.5703125" customWidth="1"/>
    <col min="11" max="11" width="14.28515625" customWidth="1"/>
    <col min="12" max="12" width="7.5703125" style="30" customWidth="1"/>
    <col min="13" max="13" width="14.28515625" style="30" customWidth="1"/>
    <col min="14" max="15" width="14.28515625" customWidth="1"/>
    <col min="16" max="16" width="16" style="87" customWidth="1"/>
    <col min="17" max="21" width="14.28515625" customWidth="1"/>
  </cols>
  <sheetData>
    <row r="1" spans="1:24" x14ac:dyDescent="0.25">
      <c r="P1" s="316"/>
    </row>
    <row r="2" spans="1:24" x14ac:dyDescent="0.25">
      <c r="A2" s="352" t="s">
        <v>117</v>
      </c>
      <c r="B2" s="352"/>
      <c r="C2" s="352"/>
      <c r="D2" s="352"/>
      <c r="E2" s="352"/>
      <c r="F2" s="352"/>
      <c r="G2" s="352"/>
      <c r="H2" s="352"/>
      <c r="P2" s="316"/>
    </row>
    <row r="3" spans="1:24" x14ac:dyDescent="0.25">
      <c r="P3" s="316"/>
    </row>
    <row r="4" spans="1:24" x14ac:dyDescent="0.25">
      <c r="B4" s="388" t="s">
        <v>34</v>
      </c>
      <c r="C4" s="388"/>
      <c r="D4" s="388"/>
      <c r="E4" s="388"/>
      <c r="F4" s="388"/>
      <c r="G4" s="388"/>
      <c r="H4" s="388"/>
      <c r="P4" s="316"/>
    </row>
    <row r="5" spans="1:24" x14ac:dyDescent="0.25">
      <c r="B5" s="388"/>
      <c r="C5" s="388"/>
      <c r="D5" s="388"/>
      <c r="E5" s="388"/>
      <c r="F5" s="388"/>
      <c r="G5" s="388"/>
      <c r="H5" s="388"/>
      <c r="P5" s="316"/>
    </row>
    <row r="6" spans="1:24" x14ac:dyDescent="0.25">
      <c r="P6" s="316"/>
    </row>
    <row r="7" spans="1:24" s="6" customFormat="1" ht="30" customHeight="1" thickBot="1" x14ac:dyDescent="0.25">
      <c r="A7" s="27" t="s">
        <v>36</v>
      </c>
      <c r="B7" s="23" t="s">
        <v>25</v>
      </c>
      <c r="C7" s="23" t="s">
        <v>26</v>
      </c>
      <c r="D7" s="16"/>
      <c r="E7" s="386" t="s">
        <v>118</v>
      </c>
      <c r="F7" s="386"/>
      <c r="G7" s="386"/>
      <c r="H7" s="67">
        <f>VLOOKUP(LEFT(I7,9),Factors!VEA_GEN_RATE,3,FALSE)</f>
        <v>679.1</v>
      </c>
      <c r="I7" s="102" t="s">
        <v>241</v>
      </c>
      <c r="J7" s="98" t="s">
        <v>88</v>
      </c>
      <c r="K7" s="385"/>
      <c r="L7" s="385"/>
      <c r="M7" s="385"/>
      <c r="N7" s="385"/>
      <c r="O7" s="385"/>
      <c r="P7" s="317"/>
    </row>
    <row r="8" spans="1:24" ht="27" customHeight="1" thickBot="1" x14ac:dyDescent="0.3">
      <c r="A8" s="26" t="s">
        <v>35</v>
      </c>
      <c r="B8" s="223"/>
      <c r="C8" s="224"/>
      <c r="D8" s="28"/>
      <c r="E8" s="386" t="s">
        <v>57</v>
      </c>
      <c r="F8" s="386"/>
      <c r="G8" s="386"/>
      <c r="H8" s="97">
        <f>VLOOKUP(LEFT(I7,9),Factors!VEA_GEN_RATE,4,TRUE)</f>
        <v>7.7</v>
      </c>
      <c r="I8" s="393" t="s">
        <v>89</v>
      </c>
      <c r="K8" s="27"/>
      <c r="L8" s="96" t="str">
        <f t="array" ref="L8:L15">SORT_(C8:C15,1,-1)</f>
        <v/>
      </c>
      <c r="M8" s="96" t="str">
        <f>L8</f>
        <v/>
      </c>
      <c r="N8" s="27"/>
      <c r="O8" s="27"/>
      <c r="P8" s="317"/>
    </row>
    <row r="9" spans="1:24" ht="24.95" customHeight="1" thickBot="1" x14ac:dyDescent="0.3">
      <c r="A9" s="6">
        <v>2</v>
      </c>
      <c r="B9" s="223"/>
      <c r="C9" s="224"/>
      <c r="D9" s="28"/>
      <c r="E9" s="392" t="s">
        <v>56</v>
      </c>
      <c r="F9" s="392"/>
      <c r="G9" s="392"/>
      <c r="H9" s="17"/>
      <c r="I9" s="393"/>
      <c r="K9" s="312"/>
      <c r="L9" s="96" t="str">
        <v/>
      </c>
      <c r="M9" s="314" t="str">
        <f t="shared" ref="M9:M15" si="0">IF(L9&lt;&gt;"",(VLOOKUP(M8,COMB_VAL,L9+1,FALSE)),M8)</f>
        <v/>
      </c>
      <c r="N9" s="313"/>
      <c r="O9" s="313"/>
      <c r="P9" s="318"/>
    </row>
    <row r="10" spans="1:24" ht="24.95" customHeight="1" thickBot="1" x14ac:dyDescent="0.3">
      <c r="A10" s="6">
        <v>3</v>
      </c>
      <c r="B10" s="223"/>
      <c r="C10" s="224"/>
      <c r="D10" s="28"/>
      <c r="E10" s="392"/>
      <c r="F10" s="392"/>
      <c r="G10" s="392"/>
      <c r="H10" s="17"/>
      <c r="I10" s="95"/>
      <c r="K10" s="6"/>
      <c r="L10" s="96" t="str">
        <v/>
      </c>
      <c r="M10" s="314" t="str">
        <f t="shared" si="0"/>
        <v/>
      </c>
      <c r="N10" s="6"/>
      <c r="O10" s="6"/>
      <c r="P10" s="319" t="s">
        <v>242</v>
      </c>
    </row>
    <row r="11" spans="1:24" ht="24.95" customHeight="1" thickBot="1" x14ac:dyDescent="0.3">
      <c r="A11" s="6">
        <v>4</v>
      </c>
      <c r="B11" s="223"/>
      <c r="C11" s="224"/>
      <c r="D11" s="28"/>
      <c r="E11" s="17"/>
      <c r="F11" s="17"/>
      <c r="G11" s="17"/>
      <c r="H11" s="17"/>
      <c r="I11" s="95"/>
      <c r="K11" s="6"/>
      <c r="L11" s="96" t="str">
        <v/>
      </c>
      <c r="M11" s="314" t="str">
        <f t="shared" si="0"/>
        <v/>
      </c>
      <c r="N11" s="6"/>
      <c r="O11" s="6"/>
      <c r="P11" s="322" t="s">
        <v>241</v>
      </c>
      <c r="Q11" s="30"/>
      <c r="R11" s="30" t="s">
        <v>225</v>
      </c>
      <c r="S11" s="30"/>
    </row>
    <row r="12" spans="1:24" ht="24.95" customHeight="1" thickBot="1" x14ac:dyDescent="0.3">
      <c r="A12" s="6">
        <v>5</v>
      </c>
      <c r="B12" s="223"/>
      <c r="C12" s="224"/>
      <c r="D12" s="28"/>
      <c r="E12" s="389" t="s">
        <v>48</v>
      </c>
      <c r="F12" s="389"/>
      <c r="G12" s="389"/>
      <c r="H12" s="224"/>
      <c r="I12" s="17"/>
      <c r="K12" s="6"/>
      <c r="L12" s="96" t="str">
        <v/>
      </c>
      <c r="M12" s="314" t="str">
        <f t="shared" si="0"/>
        <v/>
      </c>
      <c r="N12" s="6"/>
      <c r="O12" s="6"/>
      <c r="P12" s="321" t="s">
        <v>226</v>
      </c>
      <c r="Q12" s="30"/>
      <c r="R12" s="30"/>
      <c r="S12" s="30"/>
      <c r="V12" s="27"/>
      <c r="W12" s="6"/>
      <c r="X12" s="6"/>
    </row>
    <row r="13" spans="1:24" ht="24.95" customHeight="1" thickBot="1" x14ac:dyDescent="0.3">
      <c r="A13" s="6">
        <v>6</v>
      </c>
      <c r="B13" s="223"/>
      <c r="C13" s="224"/>
      <c r="D13" s="28"/>
      <c r="E13" s="17"/>
      <c r="F13" s="17"/>
      <c r="G13" s="17"/>
      <c r="H13" s="16"/>
      <c r="I13" s="17"/>
      <c r="K13" s="6"/>
      <c r="L13" s="96" t="str">
        <v/>
      </c>
      <c r="M13" s="314" t="str">
        <f t="shared" si="0"/>
        <v/>
      </c>
      <c r="N13" s="6"/>
      <c r="O13" s="6"/>
      <c r="P13" s="320" t="s">
        <v>227</v>
      </c>
      <c r="Q13" s="30"/>
      <c r="R13" s="30"/>
      <c r="S13" s="30"/>
      <c r="V13" s="27"/>
      <c r="W13" s="27"/>
      <c r="X13" s="52"/>
    </row>
    <row r="14" spans="1:24" ht="24.95" customHeight="1" thickBot="1" x14ac:dyDescent="0.3">
      <c r="A14" s="6">
        <v>7</v>
      </c>
      <c r="B14" s="223"/>
      <c r="C14" s="224"/>
      <c r="D14" s="28"/>
      <c r="E14" s="390" t="s">
        <v>31</v>
      </c>
      <c r="F14" s="390"/>
      <c r="G14" s="390"/>
      <c r="H14" s="34" t="str">
        <f>_xlfn.IFS(C16="","",C16&gt;=H12,(VLOOKUP((ROUND(M15/5,0)*5),Factors!VEAIncap,(C16+2),TRUE)&amp;"%"),H12&gt;C16,(VLOOKUP((ROUND(M15/5,0)*5),Factors!VEAIncap,(H12+2),TRUE)&amp;" %"))</f>
        <v/>
      </c>
      <c r="I14" s="17"/>
      <c r="K14" s="6"/>
      <c r="L14" s="96" t="str">
        <v/>
      </c>
      <c r="M14" s="314" t="str">
        <f t="shared" si="0"/>
        <v/>
      </c>
      <c r="N14" s="6"/>
      <c r="O14" s="6"/>
      <c r="P14" s="320" t="s">
        <v>228</v>
      </c>
      <c r="Q14" s="30"/>
      <c r="R14" s="30"/>
      <c r="S14" s="30"/>
      <c r="V14" s="44"/>
      <c r="W14" s="44"/>
      <c r="X14" s="49"/>
    </row>
    <row r="15" spans="1:24" ht="24.95" customHeight="1" thickBot="1" x14ac:dyDescent="0.3">
      <c r="A15" s="6">
        <v>8</v>
      </c>
      <c r="B15" s="223"/>
      <c r="C15" s="224"/>
      <c r="D15" s="28"/>
      <c r="E15" s="391"/>
      <c r="F15" s="391"/>
      <c r="G15" s="391"/>
      <c r="H15" s="42"/>
      <c r="I15" s="17"/>
      <c r="K15" s="6"/>
      <c r="L15" s="96" t="str">
        <v/>
      </c>
      <c r="M15" s="314" t="str">
        <f t="shared" si="0"/>
        <v/>
      </c>
      <c r="N15" s="6"/>
      <c r="O15" s="6"/>
      <c r="P15" s="320" t="s">
        <v>229</v>
      </c>
      <c r="Q15" s="30"/>
      <c r="R15" s="30"/>
      <c r="S15" s="30"/>
      <c r="V15" s="41"/>
      <c r="W15" s="41"/>
      <c r="X15" s="50"/>
    </row>
    <row r="16" spans="1:24" ht="24.95" customHeight="1" x14ac:dyDescent="0.25">
      <c r="B16" s="23" t="s">
        <v>37</v>
      </c>
      <c r="C16" s="36" t="str">
        <f>IF(M15&lt;&gt;"",VLOOKUP(ROUND(M15/5,0)*5,VEA_LSR,2,TRUE),"")</f>
        <v/>
      </c>
      <c r="D16" s="31"/>
      <c r="E16" s="387"/>
      <c r="F16" s="387"/>
      <c r="G16" s="387"/>
      <c r="H16" s="51"/>
      <c r="I16" s="191" t="str">
        <f>IF(C16&lt;&gt;"",LEFT(H14,3)*(H7-H8)+H8,"")</f>
        <v/>
      </c>
      <c r="K16" s="6"/>
      <c r="L16" s="96"/>
      <c r="M16" s="96"/>
      <c r="N16" s="6"/>
      <c r="O16" s="6"/>
      <c r="P16" s="321" t="s">
        <v>230</v>
      </c>
      <c r="Q16" s="30"/>
      <c r="R16" s="30"/>
      <c r="S16" s="30"/>
      <c r="V16" s="41"/>
      <c r="W16" s="41"/>
      <c r="X16" s="50"/>
    </row>
    <row r="17" spans="2:24" ht="32.25" customHeight="1" x14ac:dyDescent="0.25">
      <c r="B17" s="103" t="s">
        <v>27</v>
      </c>
      <c r="C17" s="203" t="str">
        <f>IF(M15&lt;&gt;"",ROUND(M15,0)&amp;" ("&amp;ROUND(M15/5,0)*5&amp;")","")</f>
        <v/>
      </c>
      <c r="D17" s="202"/>
      <c r="E17" s="382" t="s">
        <v>28</v>
      </c>
      <c r="F17" s="382"/>
      <c r="G17" s="382"/>
      <c r="H17" s="53" t="str">
        <f>IF(H14&lt;&gt;"0 %",I16,"N/A")</f>
        <v/>
      </c>
      <c r="I17" s="195" t="s">
        <v>132</v>
      </c>
      <c r="P17" s="321" t="s">
        <v>231</v>
      </c>
      <c r="Q17" s="30"/>
      <c r="R17" s="30"/>
      <c r="S17" s="30"/>
      <c r="V17" s="41"/>
      <c r="W17" s="41"/>
      <c r="X17" s="50"/>
    </row>
    <row r="18" spans="2:24" x14ac:dyDescent="0.25">
      <c r="P18" s="321" t="s">
        <v>232</v>
      </c>
      <c r="Q18" s="30"/>
      <c r="R18" s="30"/>
      <c r="S18" s="96"/>
      <c r="T18" s="6"/>
      <c r="U18" s="6"/>
      <c r="V18" s="41"/>
      <c r="W18" s="41"/>
      <c r="X18" s="50"/>
    </row>
    <row r="19" spans="2:24" ht="120" customHeight="1" x14ac:dyDescent="0.25">
      <c r="B19" s="394" t="s">
        <v>166</v>
      </c>
      <c r="C19" s="394"/>
      <c r="D19" s="394"/>
      <c r="E19" s="394"/>
      <c r="F19" s="394"/>
      <c r="G19" s="394"/>
      <c r="H19" s="394"/>
      <c r="I19" s="394"/>
      <c r="P19" s="321" t="s">
        <v>233</v>
      </c>
      <c r="Q19" s="30"/>
      <c r="R19" s="30"/>
      <c r="S19" s="96"/>
      <c r="T19" s="6"/>
      <c r="U19" s="6"/>
      <c r="V19" s="41"/>
      <c r="W19" s="41"/>
      <c r="X19" s="50"/>
    </row>
    <row r="20" spans="2:24" ht="22.5" customHeight="1" x14ac:dyDescent="0.25">
      <c r="B20" s="394"/>
      <c r="C20" s="394"/>
      <c r="D20" s="394"/>
      <c r="E20" s="394"/>
      <c r="F20" s="394"/>
      <c r="G20" s="394"/>
      <c r="H20" s="394"/>
      <c r="I20" s="394"/>
      <c r="P20" s="321" t="s">
        <v>234</v>
      </c>
    </row>
    <row r="21" spans="2:24" x14ac:dyDescent="0.25">
      <c r="B21" s="394"/>
      <c r="C21" s="394"/>
      <c r="D21" s="394"/>
      <c r="E21" s="394"/>
      <c r="F21" s="394"/>
      <c r="G21" s="394"/>
      <c r="H21" s="394"/>
      <c r="I21" s="394"/>
      <c r="P21" s="321" t="s">
        <v>235</v>
      </c>
    </row>
    <row r="22" spans="2:24" x14ac:dyDescent="0.25">
      <c r="B22" s="394"/>
      <c r="C22" s="394"/>
      <c r="D22" s="394"/>
      <c r="E22" s="394"/>
      <c r="F22" s="394"/>
      <c r="G22" s="394"/>
      <c r="H22" s="394"/>
      <c r="I22" s="394"/>
      <c r="P22" s="321" t="s">
        <v>239</v>
      </c>
    </row>
    <row r="23" spans="2:24" x14ac:dyDescent="0.25">
      <c r="B23" s="394"/>
      <c r="C23" s="394"/>
      <c r="D23" s="394"/>
      <c r="E23" s="394"/>
      <c r="F23" s="394"/>
      <c r="G23" s="394"/>
      <c r="H23" s="394"/>
      <c r="I23" s="394"/>
      <c r="P23" s="321" t="s">
        <v>236</v>
      </c>
    </row>
    <row r="24" spans="2:24" x14ac:dyDescent="0.25">
      <c r="B24" s="394"/>
      <c r="C24" s="394"/>
      <c r="D24" s="394"/>
      <c r="E24" s="394"/>
      <c r="F24" s="394"/>
      <c r="G24" s="394"/>
      <c r="H24" s="394"/>
      <c r="I24" s="394"/>
      <c r="P24" s="315" t="s">
        <v>238</v>
      </c>
    </row>
    <row r="25" spans="2:24" x14ac:dyDescent="0.25">
      <c r="P25" s="315" t="s">
        <v>237</v>
      </c>
    </row>
    <row r="26" spans="2:24" x14ac:dyDescent="0.25">
      <c r="P26" s="315" t="s">
        <v>240</v>
      </c>
    </row>
    <row r="36" spans="2:9" x14ac:dyDescent="0.25">
      <c r="B36" s="354" t="s">
        <v>58</v>
      </c>
      <c r="C36" s="355"/>
      <c r="D36" s="355"/>
      <c r="E36" s="355"/>
      <c r="F36" s="355"/>
      <c r="G36" s="355"/>
      <c r="H36" s="355"/>
      <c r="I36" s="355"/>
    </row>
    <row r="37" spans="2:9" x14ac:dyDescent="0.25">
      <c r="B37" s="355"/>
      <c r="C37" s="355"/>
      <c r="D37" s="355"/>
      <c r="E37" s="355"/>
      <c r="F37" s="355"/>
      <c r="G37" s="355"/>
      <c r="H37" s="355"/>
      <c r="I37" s="355"/>
    </row>
    <row r="38" spans="2:9" x14ac:dyDescent="0.25">
      <c r="B38" s="355"/>
      <c r="C38" s="355"/>
      <c r="D38" s="355"/>
      <c r="E38" s="355"/>
      <c r="F38" s="355"/>
      <c r="G38" s="355"/>
      <c r="H38" s="355"/>
      <c r="I38" s="355"/>
    </row>
    <row r="39" spans="2:9" x14ac:dyDescent="0.25">
      <c r="B39" s="355"/>
      <c r="C39" s="355"/>
      <c r="D39" s="355"/>
      <c r="E39" s="355"/>
      <c r="F39" s="355"/>
      <c r="G39" s="355"/>
      <c r="H39" s="355"/>
      <c r="I39" s="355"/>
    </row>
    <row r="40" spans="2:9" x14ac:dyDescent="0.25">
      <c r="B40" s="355"/>
      <c r="C40" s="355"/>
      <c r="D40" s="355"/>
      <c r="E40" s="355"/>
      <c r="F40" s="355"/>
      <c r="G40" s="355"/>
      <c r="H40" s="355"/>
      <c r="I40" s="355"/>
    </row>
    <row r="41" spans="2:9" x14ac:dyDescent="0.25">
      <c r="B41" s="355"/>
      <c r="C41" s="355"/>
      <c r="D41" s="355"/>
      <c r="E41" s="355"/>
      <c r="F41" s="355"/>
      <c r="G41" s="355"/>
      <c r="H41" s="355"/>
      <c r="I41" s="355"/>
    </row>
    <row r="42" spans="2:9" x14ac:dyDescent="0.25">
      <c r="B42" s="355"/>
      <c r="C42" s="355"/>
      <c r="D42" s="355"/>
      <c r="E42" s="355"/>
      <c r="F42" s="355"/>
      <c r="G42" s="355"/>
      <c r="H42" s="355"/>
      <c r="I42" s="355"/>
    </row>
    <row r="43" spans="2:9" x14ac:dyDescent="0.25">
      <c r="B43" s="355"/>
      <c r="C43" s="355"/>
      <c r="D43" s="355"/>
      <c r="E43" s="355"/>
      <c r="F43" s="355"/>
      <c r="G43" s="355"/>
      <c r="H43" s="355"/>
      <c r="I43" s="355"/>
    </row>
    <row r="44" spans="2:9" x14ac:dyDescent="0.25">
      <c r="B44" s="355"/>
      <c r="C44" s="355"/>
      <c r="D44" s="355"/>
      <c r="E44" s="355"/>
      <c r="F44" s="355"/>
      <c r="G44" s="355"/>
      <c r="H44" s="355"/>
      <c r="I44" s="355"/>
    </row>
    <row r="45" spans="2:9" x14ac:dyDescent="0.25">
      <c r="B45" s="355"/>
      <c r="C45" s="355"/>
      <c r="D45" s="355"/>
      <c r="E45" s="355"/>
      <c r="F45" s="355"/>
      <c r="G45" s="355"/>
      <c r="H45" s="355"/>
      <c r="I45" s="355"/>
    </row>
    <row r="46" spans="2:9" x14ac:dyDescent="0.25">
      <c r="B46" s="355"/>
      <c r="C46" s="355"/>
      <c r="D46" s="355"/>
      <c r="E46" s="355"/>
      <c r="F46" s="355"/>
      <c r="G46" s="355"/>
      <c r="H46" s="355"/>
      <c r="I46" s="355"/>
    </row>
  </sheetData>
  <sheetProtection algorithmName="SHA-512" hashValue="zMs0yxoiI9lsCMMZ/BOlfJdbGMSMq97k4vjz2PDQ0mH9l44MMr4EHzG3ah5luvqvYw7J1kAiRzHkOqNBDenXlA==" saltValue="c0xDvoT+i5Z3co2tqKiE+A==" spinCount="100000" sheet="1" selectLockedCells="1"/>
  <mergeCells count="14">
    <mergeCell ref="K7:O7"/>
    <mergeCell ref="B36:I46"/>
    <mergeCell ref="E7:G7"/>
    <mergeCell ref="A2:H2"/>
    <mergeCell ref="E8:G8"/>
    <mergeCell ref="E16:G16"/>
    <mergeCell ref="B4:H5"/>
    <mergeCell ref="E12:G12"/>
    <mergeCell ref="E14:G14"/>
    <mergeCell ref="E15:G15"/>
    <mergeCell ref="E17:G17"/>
    <mergeCell ref="E9:G10"/>
    <mergeCell ref="I8:I9"/>
    <mergeCell ref="B19:I24"/>
  </mergeCells>
  <conditionalFormatting sqref="I7">
    <cfRule type="containsText" dxfId="2" priority="2" operator="containsText" text="Current">
      <formula>NOT(ISERROR(SEARCH("Current",I7)))</formula>
    </cfRule>
  </conditionalFormatting>
  <dataValidations count="4">
    <dataValidation promptTitle="Energy Supplement" prompt=" CANNOT be blank" sqref="H8" xr:uid="{CA3D22B3-8325-44F0-87D9-F77D786DB456}"/>
    <dataValidation type="list" allowBlank="1" sqref="I7" xr:uid="{6A136D13-EA58-452C-B252-937319FE35BB}">
      <formula1>$P$11:$P$25</formula1>
    </dataValidation>
    <dataValidation type="whole" allowBlank="1" showInputMessage="1" showErrorMessage="1" errorTitle="O o o o o p s . . . ." error="Must be between 1 and 7" sqref="H12" xr:uid="{644EEA7D-8C69-47A5-B8C8-BC2491340E78}">
      <formula1>1</formula1>
      <formula2>7</formula2>
    </dataValidation>
    <dataValidation type="whole" allowBlank="1" showInputMessage="1" showErrorMessage="1" errorTitle="O o o o o p s . . . ." error="Must be between 5 and 70 for a single condition or 99 maximum for Combined Impairment total." sqref="C8:C15" xr:uid="{BBCE19FA-CBFB-4E0D-A6AA-06844E2C88C5}">
      <formula1>0</formula1>
      <formula2>80</formula2>
    </dataValidation>
  </dataValidations>
  <pageMargins left="0.70866141732283472" right="0.70866141732283472" top="0.74803149606299213" bottom="0.74803149606299213" header="0.31496062992125984" footer="0.31496062992125984"/>
  <pageSetup paperSize="9" orientation="landscape" r:id="rId1"/>
  <extLst>
    <ext xmlns:x14="http://schemas.microsoft.com/office/spreadsheetml/2009/9/main" uri="{78C0D931-6437-407d-A8EE-F0AAD7539E65}">
      <x14:conditionalFormattings>
        <x14:conditionalFormatting xmlns:xm="http://schemas.microsoft.com/office/excel/2006/main">
          <x14:cfRule type="containsText" priority="4" operator="containsText" id="{761FE6DF-EACB-4C88-ABF6-C452B8DF63C5}">
            <xm:f>NOT(ISERROR(SEARCH("-",P1)))</xm:f>
            <xm:f>"-"</xm:f>
            <x14:dxf>
              <font>
                <color rgb="FFFF5050"/>
              </font>
            </x14:dxf>
          </x14:cfRule>
          <xm:sqref>P1:P1048576</xm:sqref>
        </x14:conditionalFormatting>
        <x14:conditionalFormatting xmlns:xm="http://schemas.microsoft.com/office/excel/2006/main">
          <x14:cfRule type="containsText" priority="1" operator="containsText" id="{846A7F7C-9391-48B1-99EB-5C3B4D64563A}">
            <xm:f>NOT(ISERROR(SEARCH("-",I7)))</xm:f>
            <xm:f>"-"</xm:f>
            <x14:dxf>
              <font>
                <color rgb="FFFF0000"/>
              </font>
            </x14:dxf>
          </x14:cfRule>
          <xm:sqref>I7</xm:sqref>
        </x14:conditionalFormatting>
      </x14:conditionalFormatting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B6AF89-E213-4AC4-B224-D98EBEAB66DE}">
  <sheetPr codeName="Sheet10">
    <tabColor rgb="FFFF0000"/>
  </sheetPr>
  <dimension ref="A1:BE117"/>
  <sheetViews>
    <sheetView workbookViewId="0">
      <pane xSplit="1" ySplit="5" topLeftCell="AJ6" activePane="bottomRight" state="frozen"/>
      <selection pane="topRight"/>
      <selection pane="bottomLeft"/>
      <selection pane="bottomRight" activeCell="BC17" sqref="BC17"/>
    </sheetView>
  </sheetViews>
  <sheetFormatPr defaultColWidth="9.140625" defaultRowHeight="15.75" x14ac:dyDescent="0.25"/>
  <cols>
    <col min="1" max="1" width="12.85546875" style="5" customWidth="1"/>
    <col min="2" max="5" width="7.85546875" style="3" customWidth="1"/>
    <col min="6" max="6" width="7.85546875" style="4" customWidth="1"/>
    <col min="7" max="10" width="7.85546875" style="3" customWidth="1"/>
    <col min="11" max="11" width="12.5703125" style="3" customWidth="1"/>
    <col min="12" max="17" width="7.85546875" style="3" customWidth="1"/>
    <col min="18" max="20" width="9.140625" style="3"/>
    <col min="21" max="21" width="12.28515625" style="3" customWidth="1"/>
    <col min="22" max="25" width="9.140625" style="3"/>
    <col min="26" max="26" width="9.42578125" style="3" customWidth="1"/>
    <col min="27" max="31" width="9.140625" style="3"/>
    <col min="32" max="32" width="13.42578125" style="3" customWidth="1"/>
    <col min="33" max="33" width="11.5703125" style="3" customWidth="1"/>
    <col min="34" max="34" width="9.140625" style="3"/>
    <col min="35" max="35" width="10.7109375" style="3" customWidth="1"/>
    <col min="36" max="37" width="9.140625" style="3"/>
    <col min="38" max="38" width="13.7109375" style="3" customWidth="1"/>
    <col min="39" max="39" width="11.42578125" style="3" customWidth="1"/>
    <col min="40" max="40" width="12.85546875" style="3" customWidth="1"/>
    <col min="41" max="44" width="9.140625" style="3"/>
    <col min="45" max="45" width="12" style="3" customWidth="1"/>
    <col min="46" max="47" width="9.140625" style="3"/>
    <col min="48" max="48" width="16.7109375" style="3" customWidth="1"/>
    <col min="49" max="49" width="11.85546875" style="3" customWidth="1"/>
    <col min="50" max="50" width="12.140625" style="3" customWidth="1"/>
    <col min="51" max="52" width="9.140625" style="3"/>
    <col min="53" max="53" width="10.7109375" style="3" customWidth="1"/>
    <col min="54" max="54" width="14.140625" style="3" customWidth="1"/>
    <col min="55" max="55" width="13" style="3" customWidth="1"/>
    <col min="56" max="59" width="9.140625" style="3"/>
    <col min="60" max="60" width="10.28515625" style="3" customWidth="1"/>
    <col min="61" max="61" width="9.7109375" style="3" customWidth="1"/>
    <col min="62" max="62" width="10.28515625" style="3" customWidth="1"/>
    <col min="63" max="63" width="9.85546875" style="3" customWidth="1"/>
    <col min="64" max="64" width="9.7109375" style="3" customWidth="1"/>
    <col min="65" max="65" width="10.85546875" style="3" customWidth="1"/>
    <col min="66" max="66" width="9.7109375" style="3" customWidth="1"/>
    <col min="67" max="67" width="9.140625" style="3"/>
    <col min="68" max="68" width="11.5703125" style="3" customWidth="1"/>
    <col min="69" max="69" width="10.28515625" style="3" customWidth="1"/>
    <col min="70" max="16384" width="9.140625" style="3"/>
  </cols>
  <sheetData>
    <row r="1" spans="1:57" ht="33" customHeight="1" x14ac:dyDescent="0.25">
      <c r="A1" s="125"/>
      <c r="B1" s="405" t="s">
        <v>105</v>
      </c>
      <c r="C1" s="406"/>
      <c r="D1" s="406"/>
      <c r="E1" s="406"/>
      <c r="F1" s="406"/>
      <c r="G1" s="406"/>
      <c r="H1" s="406"/>
      <c r="I1" s="406"/>
      <c r="J1" s="406"/>
      <c r="K1" s="406"/>
      <c r="L1" s="406"/>
      <c r="M1" s="406"/>
      <c r="N1" s="406"/>
      <c r="O1" s="406"/>
      <c r="P1" s="406"/>
      <c r="Q1" s="406"/>
      <c r="R1" s="406"/>
      <c r="S1" s="406"/>
      <c r="T1" s="406"/>
      <c r="U1" s="406"/>
      <c r="V1" s="406"/>
      <c r="W1" s="406"/>
      <c r="X1" s="406"/>
      <c r="Y1" s="406"/>
      <c r="Z1" s="406"/>
      <c r="AA1" s="406"/>
      <c r="AB1" s="406"/>
      <c r="AC1" s="406"/>
      <c r="AD1" s="406"/>
      <c r="AE1" s="406"/>
      <c r="AF1" s="406"/>
      <c r="AG1" s="406"/>
      <c r="AH1" s="122"/>
      <c r="AI1" s="407" t="s">
        <v>106</v>
      </c>
      <c r="AJ1" s="408"/>
      <c r="AK1" s="408"/>
      <c r="AL1" s="408"/>
      <c r="AM1" s="408"/>
      <c r="AN1" s="408"/>
      <c r="AO1" s="408"/>
      <c r="AP1" s="408"/>
      <c r="AQ1" s="408"/>
      <c r="AR1" s="408"/>
      <c r="AS1" s="408"/>
      <c r="AT1" s="408"/>
      <c r="AU1" s="408"/>
      <c r="AV1" s="408"/>
      <c r="AW1" s="408"/>
      <c r="AX1" s="408"/>
      <c r="AY1" s="408"/>
      <c r="AZ1" s="122"/>
      <c r="BA1" s="409" t="s">
        <v>107</v>
      </c>
      <c r="BB1" s="409"/>
      <c r="BC1" s="409"/>
      <c r="BD1" s="122"/>
      <c r="BE1" s="122"/>
    </row>
    <row r="2" spans="1:57" s="7" customFormat="1" ht="15" x14ac:dyDescent="0.25">
      <c r="A2" s="24"/>
      <c r="B2" s="121" t="s">
        <v>11</v>
      </c>
      <c r="C2" s="121"/>
      <c r="D2" s="121"/>
      <c r="E2" s="121"/>
      <c r="F2" s="121"/>
      <c r="G2" s="121"/>
      <c r="H2" s="126"/>
      <c r="I2" s="126"/>
      <c r="J2" s="126"/>
      <c r="K2" s="126"/>
      <c r="L2" s="126"/>
      <c r="M2" s="395" t="s">
        <v>10</v>
      </c>
      <c r="N2" s="395"/>
      <c r="O2" s="395"/>
      <c r="P2" s="395"/>
      <c r="Q2" s="395"/>
      <c r="R2" s="395"/>
      <c r="S2" s="126"/>
      <c r="T2" s="126"/>
      <c r="U2" s="395" t="s">
        <v>24</v>
      </c>
      <c r="V2" s="395"/>
      <c r="W2" s="126"/>
      <c r="X2" s="126"/>
      <c r="Y2" s="120" t="s">
        <v>99</v>
      </c>
      <c r="Z2" s="120"/>
      <c r="AA2" s="126"/>
      <c r="AB2" s="395" t="s">
        <v>59</v>
      </c>
      <c r="AC2" s="395"/>
      <c r="AD2" s="395"/>
      <c r="AE2" s="126"/>
      <c r="AF2" s="395" t="s">
        <v>77</v>
      </c>
      <c r="AG2" s="398"/>
      <c r="AH2" s="126"/>
      <c r="AI2" s="123"/>
      <c r="AJ2" s="395" t="s">
        <v>40</v>
      </c>
      <c r="AK2" s="395"/>
      <c r="AL2" s="395"/>
      <c r="AM2" s="395"/>
      <c r="AN2" s="395"/>
      <c r="AO2" s="395"/>
      <c r="AP2" s="395"/>
      <c r="AQ2" s="122"/>
      <c r="AR2" s="126"/>
      <c r="AS2" s="126"/>
      <c r="AT2" s="126"/>
      <c r="AU2" s="126"/>
      <c r="AV2" s="126"/>
      <c r="AW2" s="126"/>
      <c r="AX2" s="126"/>
      <c r="AY2" s="126"/>
      <c r="AZ2" s="126"/>
      <c r="BA2" s="126"/>
      <c r="BB2" s="126"/>
      <c r="BC2" s="126"/>
      <c r="BD2" s="126"/>
      <c r="BE2" s="126"/>
    </row>
    <row r="3" spans="1:57" s="56" customFormat="1" ht="15.75" customHeight="1" x14ac:dyDescent="0.25">
      <c r="A3" s="127"/>
      <c r="B3" s="128"/>
      <c r="C3" s="128"/>
      <c r="D3" s="414" t="s">
        <v>60</v>
      </c>
      <c r="E3" s="415"/>
      <c r="F3" s="415"/>
      <c r="G3" s="128"/>
      <c r="H3" s="128"/>
      <c r="I3" s="128"/>
      <c r="J3" s="128"/>
      <c r="K3" s="128"/>
      <c r="L3" s="128"/>
      <c r="M3" s="128"/>
      <c r="N3" s="414" t="s">
        <v>61</v>
      </c>
      <c r="O3" s="396"/>
      <c r="P3" s="396"/>
      <c r="Q3" s="396"/>
      <c r="R3" s="128"/>
      <c r="S3" s="128"/>
      <c r="T3" s="128"/>
      <c r="U3" s="414" t="s">
        <v>62</v>
      </c>
      <c r="V3" s="396"/>
      <c r="W3" s="128"/>
      <c r="X3" s="128"/>
      <c r="Y3" s="119" t="s">
        <v>136</v>
      </c>
      <c r="Z3" s="119"/>
      <c r="AA3" s="128"/>
      <c r="AB3" s="414" t="s">
        <v>137</v>
      </c>
      <c r="AC3" s="415"/>
      <c r="AD3" s="415"/>
      <c r="AE3" s="128"/>
      <c r="AF3" s="397" t="s">
        <v>76</v>
      </c>
      <c r="AG3" s="397"/>
      <c r="AH3" s="128"/>
      <c r="AI3" s="127"/>
      <c r="AJ3" s="57"/>
      <c r="AK3" s="396" t="s">
        <v>63</v>
      </c>
      <c r="AL3" s="396"/>
      <c r="AM3" s="396"/>
      <c r="AN3" s="396"/>
      <c r="AO3" s="396"/>
      <c r="AP3" s="57"/>
      <c r="AQ3" s="128"/>
      <c r="AR3" s="128"/>
      <c r="AS3" s="395" t="s">
        <v>32</v>
      </c>
      <c r="AT3" s="398"/>
      <c r="AU3" s="128"/>
      <c r="AV3" s="412" t="s">
        <v>109</v>
      </c>
      <c r="AW3" s="412"/>
      <c r="AX3" s="412"/>
      <c r="AY3" s="412"/>
      <c r="AZ3" s="128"/>
      <c r="BA3" s="413" t="s">
        <v>73</v>
      </c>
      <c r="BB3" s="413"/>
      <c r="BC3" s="413"/>
      <c r="BD3" s="128"/>
      <c r="BE3" s="128"/>
    </row>
    <row r="4" spans="1:57" ht="15" x14ac:dyDescent="0.25">
      <c r="A4" s="123"/>
      <c r="B4" s="395" t="s">
        <v>9</v>
      </c>
      <c r="C4" s="395"/>
      <c r="D4" s="395"/>
      <c r="E4" s="395"/>
      <c r="F4" s="395"/>
      <c r="G4" s="395"/>
      <c r="H4" s="395"/>
      <c r="I4" s="395"/>
      <c r="J4" s="122"/>
      <c r="K4" s="123"/>
      <c r="L4" s="395" t="s">
        <v>9</v>
      </c>
      <c r="M4" s="395"/>
      <c r="N4" s="395"/>
      <c r="O4" s="395"/>
      <c r="P4" s="395"/>
      <c r="Q4" s="395"/>
      <c r="R4" s="395"/>
      <c r="S4" s="395"/>
      <c r="T4" s="122"/>
      <c r="U4" s="122"/>
      <c r="V4" s="122"/>
      <c r="W4" s="122"/>
      <c r="X4" s="122"/>
      <c r="Y4" s="122"/>
      <c r="Z4" s="122"/>
      <c r="AA4" s="122"/>
      <c r="AB4" s="122"/>
      <c r="AC4" s="122"/>
      <c r="AD4" s="122"/>
      <c r="AE4" s="122"/>
      <c r="AF4" s="68" t="s">
        <v>65</v>
      </c>
      <c r="AG4" s="68"/>
      <c r="AH4" s="122"/>
      <c r="AI4" s="123"/>
      <c r="AJ4" s="395" t="s">
        <v>9</v>
      </c>
      <c r="AK4" s="395"/>
      <c r="AL4" s="395"/>
      <c r="AM4" s="395"/>
      <c r="AN4" s="395"/>
      <c r="AO4" s="395"/>
      <c r="AP4" s="395"/>
      <c r="AQ4" s="395"/>
      <c r="AR4" s="122"/>
      <c r="AS4" s="397" t="s">
        <v>110</v>
      </c>
      <c r="AT4" s="397"/>
      <c r="AU4" s="122"/>
      <c r="AV4" s="412"/>
      <c r="AW4" s="412"/>
      <c r="AX4" s="412"/>
      <c r="AY4" s="412"/>
      <c r="AZ4" s="129"/>
      <c r="BB4" s="25" t="s">
        <v>74</v>
      </c>
      <c r="BD4" s="129"/>
      <c r="BE4" s="129"/>
    </row>
    <row r="5" spans="1:57" ht="18" customHeight="1" x14ac:dyDescent="0.25">
      <c r="A5" s="130" t="s">
        <v>29</v>
      </c>
      <c r="B5" s="131">
        <v>0</v>
      </c>
      <c r="C5" s="131">
        <v>1</v>
      </c>
      <c r="D5" s="131">
        <v>2</v>
      </c>
      <c r="E5" s="131">
        <v>3</v>
      </c>
      <c r="F5" s="131">
        <v>4</v>
      </c>
      <c r="G5" s="131">
        <v>5</v>
      </c>
      <c r="H5" s="131">
        <v>6</v>
      </c>
      <c r="I5" s="131">
        <v>7</v>
      </c>
      <c r="J5" s="122"/>
      <c r="K5" s="130" t="s">
        <v>29</v>
      </c>
      <c r="L5" s="131">
        <v>0</v>
      </c>
      <c r="M5" s="131">
        <v>1</v>
      </c>
      <c r="N5" s="131">
        <v>2</v>
      </c>
      <c r="O5" s="131">
        <v>3</v>
      </c>
      <c r="P5" s="131">
        <v>4</v>
      </c>
      <c r="Q5" s="131">
        <v>5</v>
      </c>
      <c r="R5" s="131">
        <v>6</v>
      </c>
      <c r="S5" s="131">
        <v>7</v>
      </c>
      <c r="T5" s="122"/>
      <c r="U5" s="130" t="s">
        <v>29</v>
      </c>
      <c r="V5" s="24" t="s">
        <v>14</v>
      </c>
      <c r="W5" s="132"/>
      <c r="X5" s="133" t="s">
        <v>15</v>
      </c>
      <c r="Y5" s="133" t="s">
        <v>16</v>
      </c>
      <c r="Z5" s="133" t="s">
        <v>17</v>
      </c>
      <c r="AA5" s="122"/>
      <c r="AB5" s="133" t="s">
        <v>15</v>
      </c>
      <c r="AC5" s="133" t="s">
        <v>16</v>
      </c>
      <c r="AD5" s="133" t="s">
        <v>17</v>
      </c>
      <c r="AE5" s="122"/>
      <c r="AF5" s="123"/>
      <c r="AG5" s="134"/>
      <c r="AH5" s="122"/>
      <c r="AI5" s="24" t="s">
        <v>29</v>
      </c>
      <c r="AJ5" s="131">
        <v>0</v>
      </c>
      <c r="AK5" s="131">
        <v>1</v>
      </c>
      <c r="AL5" s="131">
        <v>2</v>
      </c>
      <c r="AM5" s="131">
        <v>3</v>
      </c>
      <c r="AN5" s="131">
        <v>4</v>
      </c>
      <c r="AO5" s="131">
        <v>5</v>
      </c>
      <c r="AP5" s="131">
        <v>6</v>
      </c>
      <c r="AQ5" s="131">
        <v>7</v>
      </c>
      <c r="AR5" s="122"/>
      <c r="AS5" s="24" t="s">
        <v>29</v>
      </c>
      <c r="AT5" s="24" t="s">
        <v>33</v>
      </c>
      <c r="AU5" s="122"/>
      <c r="AV5" s="24" t="s">
        <v>102</v>
      </c>
      <c r="AW5" s="24" t="s">
        <v>100</v>
      </c>
      <c r="AX5" s="24" t="s">
        <v>101</v>
      </c>
      <c r="AY5" s="124" t="s">
        <v>87</v>
      </c>
      <c r="AZ5" s="129"/>
      <c r="BA5" s="27" t="s">
        <v>47</v>
      </c>
      <c r="BB5" s="27" t="s">
        <v>49</v>
      </c>
      <c r="BC5" s="27" t="s">
        <v>50</v>
      </c>
      <c r="BD5" s="129"/>
      <c r="BE5" s="122"/>
    </row>
    <row r="6" spans="1:57" ht="14.1" customHeight="1" x14ac:dyDescent="0.25">
      <c r="A6" s="131">
        <v>0</v>
      </c>
      <c r="B6" s="136">
        <v>0</v>
      </c>
      <c r="C6" s="137">
        <v>0</v>
      </c>
      <c r="D6" s="138">
        <v>0</v>
      </c>
      <c r="E6" s="138">
        <v>0</v>
      </c>
      <c r="F6" s="138">
        <v>0</v>
      </c>
      <c r="G6" s="138">
        <v>0</v>
      </c>
      <c r="H6" s="138">
        <v>0</v>
      </c>
      <c r="I6" s="138">
        <v>0</v>
      </c>
      <c r="J6" s="122"/>
      <c r="K6" s="131">
        <v>0</v>
      </c>
      <c r="L6" s="136">
        <v>0</v>
      </c>
      <c r="M6" s="137">
        <v>0</v>
      </c>
      <c r="N6" s="138">
        <v>0</v>
      </c>
      <c r="O6" s="138">
        <v>0</v>
      </c>
      <c r="P6" s="138">
        <v>0</v>
      </c>
      <c r="Q6" s="138">
        <v>0</v>
      </c>
      <c r="R6" s="138">
        <v>0</v>
      </c>
      <c r="S6" s="138">
        <v>0</v>
      </c>
      <c r="T6" s="122"/>
      <c r="U6" s="131">
        <v>0</v>
      </c>
      <c r="V6" s="131">
        <v>0</v>
      </c>
      <c r="W6" s="122"/>
      <c r="X6" s="139">
        <v>0</v>
      </c>
      <c r="Y6" s="140">
        <v>1343.6</v>
      </c>
      <c r="Z6" s="140">
        <v>1343.6</v>
      </c>
      <c r="AA6" s="122"/>
      <c r="AB6" s="25">
        <v>0</v>
      </c>
      <c r="AC6" s="122">
        <v>1350.6</v>
      </c>
      <c r="AD6" s="122">
        <v>1350.6</v>
      </c>
      <c r="AE6" s="122"/>
      <c r="AF6" s="184" t="s">
        <v>70</v>
      </c>
      <c r="AG6" s="185">
        <v>335.73</v>
      </c>
      <c r="AH6" s="122"/>
      <c r="AI6" s="141">
        <v>0</v>
      </c>
      <c r="AJ6" s="142">
        <v>0</v>
      </c>
      <c r="AK6" s="143">
        <v>10</v>
      </c>
      <c r="AL6" s="143">
        <v>10</v>
      </c>
      <c r="AM6" s="143">
        <v>20</v>
      </c>
      <c r="AN6" s="143" t="s">
        <v>30</v>
      </c>
      <c r="AO6" s="143" t="s">
        <v>30</v>
      </c>
      <c r="AP6" s="143" t="s">
        <v>30</v>
      </c>
      <c r="AQ6" s="143" t="s">
        <v>30</v>
      </c>
      <c r="AR6" s="122"/>
      <c r="AS6" s="141">
        <v>0</v>
      </c>
      <c r="AT6" s="25">
        <v>0</v>
      </c>
      <c r="AU6" s="122"/>
      <c r="AV6" s="180" t="s">
        <v>111</v>
      </c>
      <c r="AW6" s="90">
        <v>43544</v>
      </c>
      <c r="AX6" s="91">
        <v>500.6</v>
      </c>
      <c r="AY6" s="50">
        <v>7.6</v>
      </c>
      <c r="AZ6" s="144"/>
      <c r="BA6" s="168" t="s">
        <v>70</v>
      </c>
      <c r="BB6" s="94">
        <v>183034.84</v>
      </c>
      <c r="BC6" s="94">
        <v>34319.050000000003</v>
      </c>
      <c r="BD6" s="146"/>
      <c r="BE6" s="122"/>
    </row>
    <row r="7" spans="1:57" ht="12.95" customHeight="1" x14ac:dyDescent="0.25">
      <c r="A7" s="131">
        <v>5</v>
      </c>
      <c r="B7" s="136">
        <v>4.3999999999999997E-2</v>
      </c>
      <c r="C7" s="147">
        <v>6.7000000000000004E-2</v>
      </c>
      <c r="D7" s="137">
        <v>8.8999999999999996E-2</v>
      </c>
      <c r="E7" s="138">
        <v>0.111</v>
      </c>
      <c r="F7" s="138">
        <v>0.13300000000000001</v>
      </c>
      <c r="G7" s="138">
        <v>0.156</v>
      </c>
      <c r="H7" s="138">
        <v>0.17799999999999999</v>
      </c>
      <c r="I7" s="138">
        <v>0.2</v>
      </c>
      <c r="J7" s="122"/>
      <c r="K7" s="131">
        <v>5</v>
      </c>
      <c r="L7" s="136">
        <v>2.5000000000000001E-2</v>
      </c>
      <c r="M7" s="147">
        <v>3.6999999999999998E-2</v>
      </c>
      <c r="N7" s="137">
        <v>0.05</v>
      </c>
      <c r="O7" s="138">
        <v>6.2E-2</v>
      </c>
      <c r="P7" s="138">
        <v>7.4999999999999997E-2</v>
      </c>
      <c r="Q7" s="138">
        <v>8.6999999999999994E-2</v>
      </c>
      <c r="R7" s="138">
        <v>0.1</v>
      </c>
      <c r="S7" s="138">
        <v>0.112</v>
      </c>
      <c r="T7" s="122"/>
      <c r="U7" s="131">
        <v>5</v>
      </c>
      <c r="V7" s="148">
        <v>1</v>
      </c>
      <c r="W7" s="122"/>
      <c r="X7" s="139">
        <v>31</v>
      </c>
      <c r="Y7" s="140">
        <v>1343.6</v>
      </c>
      <c r="Z7" s="140">
        <v>1343.6</v>
      </c>
      <c r="AA7" s="122"/>
      <c r="AB7" s="139">
        <v>30</v>
      </c>
      <c r="AC7" s="122">
        <v>1350.6</v>
      </c>
      <c r="AD7" s="122">
        <v>1350.6</v>
      </c>
      <c r="AE7" s="122"/>
      <c r="AF7" s="184" t="s">
        <v>69</v>
      </c>
      <c r="AG7" s="186">
        <v>340.77</v>
      </c>
      <c r="AH7" s="122"/>
      <c r="AI7" s="141">
        <v>5</v>
      </c>
      <c r="AJ7" s="142">
        <v>10</v>
      </c>
      <c r="AK7" s="142">
        <v>10</v>
      </c>
      <c r="AL7" s="143">
        <v>20</v>
      </c>
      <c r="AM7" s="143">
        <v>30</v>
      </c>
      <c r="AN7" s="143">
        <v>30</v>
      </c>
      <c r="AO7" s="143">
        <v>40</v>
      </c>
      <c r="AP7" s="143">
        <v>40</v>
      </c>
      <c r="AQ7" s="143" t="s">
        <v>30</v>
      </c>
      <c r="AR7" s="122"/>
      <c r="AS7" s="141">
        <v>5</v>
      </c>
      <c r="AT7" s="25">
        <v>1</v>
      </c>
      <c r="AU7" s="122"/>
      <c r="AV7" s="180" t="s">
        <v>112</v>
      </c>
      <c r="AW7" s="90">
        <v>43728</v>
      </c>
      <c r="AX7" s="91">
        <v>506.1</v>
      </c>
      <c r="AY7" s="50">
        <v>7.6</v>
      </c>
      <c r="AZ7" s="144"/>
      <c r="BA7" s="145" t="s">
        <v>69</v>
      </c>
      <c r="BB7" s="135">
        <v>185780.36</v>
      </c>
      <c r="BC7" s="135">
        <v>34833.839999999997</v>
      </c>
      <c r="BD7" s="146"/>
      <c r="BE7" s="122"/>
    </row>
    <row r="8" spans="1:57" ht="12.95" customHeight="1" x14ac:dyDescent="0.25">
      <c r="A8" s="131">
        <v>6</v>
      </c>
      <c r="B8" s="136">
        <v>5.2999999999999999E-2</v>
      </c>
      <c r="C8" s="147">
        <v>7.4999999999999997E-2</v>
      </c>
      <c r="D8" s="137">
        <v>9.8000000000000004E-2</v>
      </c>
      <c r="E8" s="138">
        <v>0.12</v>
      </c>
      <c r="F8" s="138">
        <v>0.14199999999999999</v>
      </c>
      <c r="G8" s="138">
        <v>0.16500000000000001</v>
      </c>
      <c r="H8" s="138">
        <v>0.187</v>
      </c>
      <c r="I8" s="138">
        <v>0.20899999999999999</v>
      </c>
      <c r="J8" s="122"/>
      <c r="K8" s="131">
        <v>6</v>
      </c>
      <c r="L8" s="136">
        <v>0.03</v>
      </c>
      <c r="M8" s="147">
        <v>4.2000000000000003E-2</v>
      </c>
      <c r="N8" s="137">
        <v>5.5E-2</v>
      </c>
      <c r="O8" s="138">
        <v>6.7000000000000004E-2</v>
      </c>
      <c r="P8" s="138">
        <v>0.08</v>
      </c>
      <c r="Q8" s="138">
        <v>9.1999999999999998E-2</v>
      </c>
      <c r="R8" s="138">
        <v>0.105</v>
      </c>
      <c r="S8" s="138">
        <v>0.11700000000000001</v>
      </c>
      <c r="T8" s="122"/>
      <c r="U8" s="131">
        <v>6</v>
      </c>
      <c r="V8" s="148">
        <v>1</v>
      </c>
      <c r="W8" s="122"/>
      <c r="X8" s="149">
        <v>32</v>
      </c>
      <c r="Y8" s="140">
        <v>1332</v>
      </c>
      <c r="Z8" s="140">
        <v>1343.6</v>
      </c>
      <c r="AA8" s="122"/>
      <c r="AB8" s="139">
        <v>31</v>
      </c>
      <c r="AC8" s="122">
        <v>1350.6</v>
      </c>
      <c r="AD8" s="122">
        <v>1350.6</v>
      </c>
      <c r="AE8" s="122"/>
      <c r="AF8" s="184" t="s">
        <v>68</v>
      </c>
      <c r="AG8" s="186">
        <v>347.24</v>
      </c>
      <c r="AH8" s="122"/>
      <c r="AI8" s="141">
        <f t="shared" ref="AI8:AI24" si="0">AI7+5</f>
        <v>10</v>
      </c>
      <c r="AJ8" s="142">
        <v>10</v>
      </c>
      <c r="AK8" s="142">
        <v>20</v>
      </c>
      <c r="AL8" s="143">
        <v>30</v>
      </c>
      <c r="AM8" s="143">
        <v>30</v>
      </c>
      <c r="AN8" s="143">
        <v>40</v>
      </c>
      <c r="AO8" s="143">
        <v>50</v>
      </c>
      <c r="AP8" s="143">
        <v>60</v>
      </c>
      <c r="AQ8" s="143" t="s">
        <v>30</v>
      </c>
      <c r="AR8" s="122"/>
      <c r="AS8" s="141">
        <f t="shared" ref="AS8:AS24" si="1">AS7+5</f>
        <v>10</v>
      </c>
      <c r="AT8" s="25">
        <v>1</v>
      </c>
      <c r="AU8" s="122"/>
      <c r="AV8" s="180" t="s">
        <v>113</v>
      </c>
      <c r="AW8" s="90">
        <v>43910</v>
      </c>
      <c r="AX8" s="91">
        <v>510.1</v>
      </c>
      <c r="AY8" s="50">
        <v>7.6</v>
      </c>
      <c r="AZ8" s="144"/>
      <c r="BA8" s="145" t="s">
        <v>68</v>
      </c>
      <c r="BB8" s="135">
        <v>189310.19</v>
      </c>
      <c r="BC8" s="135">
        <v>35496.68</v>
      </c>
      <c r="BD8" s="146"/>
      <c r="BE8" s="122"/>
    </row>
    <row r="9" spans="1:57" ht="12.95" customHeight="1" x14ac:dyDescent="0.25">
      <c r="A9" s="131">
        <v>7</v>
      </c>
      <c r="B9" s="136">
        <v>6.2E-2</v>
      </c>
      <c r="C9" s="147">
        <v>8.4000000000000005E-2</v>
      </c>
      <c r="D9" s="137">
        <v>0.107</v>
      </c>
      <c r="E9" s="138">
        <v>0.129</v>
      </c>
      <c r="F9" s="138">
        <v>0.151</v>
      </c>
      <c r="G9" s="138">
        <v>0.17299999999999999</v>
      </c>
      <c r="H9" s="138">
        <v>0.19600000000000001</v>
      </c>
      <c r="I9" s="138">
        <v>0.218</v>
      </c>
      <c r="J9" s="122"/>
      <c r="K9" s="131">
        <v>7</v>
      </c>
      <c r="L9" s="136">
        <v>3.5000000000000003E-2</v>
      </c>
      <c r="M9" s="147">
        <v>4.7E-2</v>
      </c>
      <c r="N9" s="137">
        <v>0.06</v>
      </c>
      <c r="O9" s="138">
        <v>7.1999999999999995E-2</v>
      </c>
      <c r="P9" s="138">
        <v>8.5000000000000006E-2</v>
      </c>
      <c r="Q9" s="138">
        <v>9.7000000000000003E-2</v>
      </c>
      <c r="R9" s="138">
        <v>0.11</v>
      </c>
      <c r="S9" s="138">
        <v>0.122</v>
      </c>
      <c r="T9" s="122"/>
      <c r="U9" s="131">
        <v>7</v>
      </c>
      <c r="V9" s="148">
        <v>1</v>
      </c>
      <c r="W9" s="122"/>
      <c r="X9" s="149">
        <v>33</v>
      </c>
      <c r="Y9" s="140">
        <v>1320.1</v>
      </c>
      <c r="Z9" s="140">
        <v>1343.6</v>
      </c>
      <c r="AA9" s="122"/>
      <c r="AB9" s="149">
        <v>32</v>
      </c>
      <c r="AC9" s="122">
        <v>1339.2</v>
      </c>
      <c r="AD9" s="122">
        <v>1350.6</v>
      </c>
      <c r="AE9" s="122"/>
      <c r="AF9" s="184" t="s">
        <v>67</v>
      </c>
      <c r="AG9" s="186">
        <v>353.49</v>
      </c>
      <c r="AH9" s="122"/>
      <c r="AI9" s="141">
        <f t="shared" si="0"/>
        <v>15</v>
      </c>
      <c r="AJ9" s="142">
        <v>20</v>
      </c>
      <c r="AK9" s="142">
        <v>30</v>
      </c>
      <c r="AL9" s="143">
        <v>30</v>
      </c>
      <c r="AM9" s="143">
        <v>40</v>
      </c>
      <c r="AN9" s="143">
        <v>50</v>
      </c>
      <c r="AO9" s="143">
        <v>60</v>
      </c>
      <c r="AP9" s="143">
        <v>60</v>
      </c>
      <c r="AQ9" s="143" t="s">
        <v>30</v>
      </c>
      <c r="AR9" s="122"/>
      <c r="AS9" s="141">
        <f t="shared" si="1"/>
        <v>15</v>
      </c>
      <c r="AT9" s="25">
        <v>1</v>
      </c>
      <c r="AU9" s="122"/>
      <c r="AV9" s="180" t="s">
        <v>114</v>
      </c>
      <c r="AW9" s="90">
        <v>44094</v>
      </c>
      <c r="AX9" s="91">
        <v>516.20000000000005</v>
      </c>
      <c r="AY9" s="50">
        <v>7.6</v>
      </c>
      <c r="AZ9" s="144"/>
      <c r="BA9" s="145" t="s">
        <v>67</v>
      </c>
      <c r="BB9" s="135">
        <v>192717.77</v>
      </c>
      <c r="BC9" s="135">
        <v>36134.6</v>
      </c>
      <c r="BD9" s="146"/>
      <c r="BE9" s="122"/>
    </row>
    <row r="10" spans="1:57" ht="12.95" customHeight="1" x14ac:dyDescent="0.25">
      <c r="A10" s="131">
        <v>8</v>
      </c>
      <c r="B10" s="136">
        <v>7.0999999999999994E-2</v>
      </c>
      <c r="C10" s="147">
        <v>9.2999999999999999E-2</v>
      </c>
      <c r="D10" s="137">
        <v>0.115</v>
      </c>
      <c r="E10" s="138">
        <v>0.13800000000000001</v>
      </c>
      <c r="F10" s="138">
        <v>0.16</v>
      </c>
      <c r="G10" s="138">
        <v>0.182</v>
      </c>
      <c r="H10" s="138">
        <v>0.20499999999999999</v>
      </c>
      <c r="I10" s="138">
        <v>0.22700000000000001</v>
      </c>
      <c r="J10" s="122"/>
      <c r="K10" s="131">
        <v>8</v>
      </c>
      <c r="L10" s="136">
        <v>0.04</v>
      </c>
      <c r="M10" s="147">
        <v>5.1999999999999998E-2</v>
      </c>
      <c r="N10" s="137">
        <v>6.5000000000000002E-2</v>
      </c>
      <c r="O10" s="138">
        <v>7.6999999999999999E-2</v>
      </c>
      <c r="P10" s="138">
        <v>0.09</v>
      </c>
      <c r="Q10" s="138">
        <v>0.10199999999999999</v>
      </c>
      <c r="R10" s="138">
        <v>0.114</v>
      </c>
      <c r="S10" s="138">
        <v>0.127</v>
      </c>
      <c r="T10" s="122"/>
      <c r="U10" s="131">
        <v>8</v>
      </c>
      <c r="V10" s="148">
        <v>1</v>
      </c>
      <c r="W10" s="122"/>
      <c r="X10" s="149">
        <v>34</v>
      </c>
      <c r="Y10" s="140">
        <v>1307.9000000000001</v>
      </c>
      <c r="Z10" s="140">
        <v>1343.6</v>
      </c>
      <c r="AA10" s="122"/>
      <c r="AB10" s="149">
        <v>33</v>
      </c>
      <c r="AC10" s="122">
        <v>1327.5</v>
      </c>
      <c r="AD10" s="122">
        <v>1350.6</v>
      </c>
      <c r="AE10" s="122"/>
      <c r="AF10" s="184" t="s">
        <v>66</v>
      </c>
      <c r="AG10" s="186">
        <v>359.85</v>
      </c>
      <c r="AH10" s="122"/>
      <c r="AI10" s="141">
        <f t="shared" si="0"/>
        <v>20</v>
      </c>
      <c r="AJ10" s="143">
        <v>20</v>
      </c>
      <c r="AK10" s="142">
        <v>30</v>
      </c>
      <c r="AL10" s="142">
        <v>40</v>
      </c>
      <c r="AM10" s="143">
        <v>50</v>
      </c>
      <c r="AN10" s="143">
        <v>50</v>
      </c>
      <c r="AO10" s="143">
        <v>60</v>
      </c>
      <c r="AP10" s="143">
        <v>70</v>
      </c>
      <c r="AQ10" s="143">
        <v>80</v>
      </c>
      <c r="AR10" s="122"/>
      <c r="AS10" s="141">
        <f t="shared" si="1"/>
        <v>20</v>
      </c>
      <c r="AT10" s="25">
        <v>2</v>
      </c>
      <c r="AU10" s="122"/>
      <c r="AV10" s="180" t="s">
        <v>115</v>
      </c>
      <c r="AW10" s="90">
        <v>44275</v>
      </c>
      <c r="AX10" s="91">
        <v>520.79999999999995</v>
      </c>
      <c r="AY10" s="50">
        <v>7.7</v>
      </c>
      <c r="AZ10" s="144"/>
      <c r="BA10" s="145" t="s">
        <v>66</v>
      </c>
      <c r="BB10" s="135">
        <v>196186.69</v>
      </c>
      <c r="BC10" s="135">
        <v>36785.019999999997</v>
      </c>
      <c r="BD10" s="146"/>
      <c r="BE10" s="122"/>
    </row>
    <row r="11" spans="1:57" ht="12.95" customHeight="1" x14ac:dyDescent="0.25">
      <c r="A11" s="131">
        <v>9</v>
      </c>
      <c r="B11" s="136">
        <v>0.08</v>
      </c>
      <c r="C11" s="147">
        <v>0.10199999999999999</v>
      </c>
      <c r="D11" s="137">
        <v>0.124</v>
      </c>
      <c r="E11" s="138">
        <v>0.14699999999999999</v>
      </c>
      <c r="F11" s="138">
        <v>0.16900000000000001</v>
      </c>
      <c r="G11" s="138">
        <v>0.191</v>
      </c>
      <c r="H11" s="138">
        <v>0.21299999999999999</v>
      </c>
      <c r="I11" s="138">
        <v>0.23599999999999999</v>
      </c>
      <c r="J11" s="122"/>
      <c r="K11" s="131">
        <v>9</v>
      </c>
      <c r="L11" s="136">
        <v>4.4999999999999998E-2</v>
      </c>
      <c r="M11" s="147">
        <v>5.7000000000000002E-2</v>
      </c>
      <c r="N11" s="137">
        <v>7.0000000000000007E-2</v>
      </c>
      <c r="O11" s="138">
        <v>8.2000000000000003E-2</v>
      </c>
      <c r="P11" s="138">
        <v>9.4E-2</v>
      </c>
      <c r="Q11" s="138">
        <v>0.107</v>
      </c>
      <c r="R11" s="138">
        <v>0.11899999999999999</v>
      </c>
      <c r="S11" s="138">
        <v>0.13200000000000001</v>
      </c>
      <c r="T11" s="122"/>
      <c r="U11" s="131">
        <v>9</v>
      </c>
      <c r="V11" s="148">
        <v>1</v>
      </c>
      <c r="W11" s="122"/>
      <c r="X11" s="149">
        <v>35</v>
      </c>
      <c r="Y11" s="140">
        <v>1295.4000000000001</v>
      </c>
      <c r="Z11" s="140">
        <v>1343.6</v>
      </c>
      <c r="AA11" s="122"/>
      <c r="AB11" s="149">
        <v>34</v>
      </c>
      <c r="AC11" s="122">
        <v>1315.4</v>
      </c>
      <c r="AD11" s="122">
        <v>1350.6</v>
      </c>
      <c r="AE11" s="122"/>
      <c r="AF11" s="168" t="s">
        <v>97</v>
      </c>
      <c r="AG11" s="186">
        <v>363.09</v>
      </c>
      <c r="AH11" s="122"/>
      <c r="AI11" s="141">
        <f t="shared" si="0"/>
        <v>25</v>
      </c>
      <c r="AJ11" s="143">
        <v>30</v>
      </c>
      <c r="AK11" s="142">
        <v>40</v>
      </c>
      <c r="AL11" s="142">
        <v>40</v>
      </c>
      <c r="AM11" s="143">
        <v>50</v>
      </c>
      <c r="AN11" s="143">
        <v>60</v>
      </c>
      <c r="AO11" s="143">
        <v>70</v>
      </c>
      <c r="AP11" s="143">
        <v>70</v>
      </c>
      <c r="AQ11" s="143">
        <v>80</v>
      </c>
      <c r="AR11" s="122"/>
      <c r="AS11" s="141">
        <f t="shared" si="1"/>
        <v>25</v>
      </c>
      <c r="AT11" s="25">
        <v>2</v>
      </c>
      <c r="AU11" s="122"/>
      <c r="AV11" s="180" t="s">
        <v>116</v>
      </c>
      <c r="AW11" s="90">
        <v>44459</v>
      </c>
      <c r="AX11" s="91">
        <v>529.1</v>
      </c>
      <c r="AY11" s="50">
        <v>7.7</v>
      </c>
      <c r="AZ11" s="144"/>
      <c r="BA11" s="145" t="s">
        <v>97</v>
      </c>
      <c r="BB11" s="135">
        <v>197952.37</v>
      </c>
      <c r="BC11" s="135">
        <v>37116.089999999997</v>
      </c>
      <c r="BD11" s="146"/>
      <c r="BE11" s="122"/>
    </row>
    <row r="12" spans="1:57" ht="12.95" customHeight="1" x14ac:dyDescent="0.25">
      <c r="A12" s="131">
        <v>10</v>
      </c>
      <c r="B12" s="136">
        <v>8.7999999999999995E-2</v>
      </c>
      <c r="C12" s="147">
        <v>0.111</v>
      </c>
      <c r="D12" s="137">
        <v>0.13300000000000001</v>
      </c>
      <c r="E12" s="138">
        <v>0.155</v>
      </c>
      <c r="F12" s="138">
        <v>0.17799999999999999</v>
      </c>
      <c r="G12" s="138">
        <v>0.2</v>
      </c>
      <c r="H12" s="138">
        <v>0.222</v>
      </c>
      <c r="I12" s="138">
        <v>0.245</v>
      </c>
      <c r="J12" s="122"/>
      <c r="K12" s="131">
        <v>10</v>
      </c>
      <c r="L12" s="136">
        <v>0.05</v>
      </c>
      <c r="M12" s="147">
        <v>6.2E-2</v>
      </c>
      <c r="N12" s="137">
        <v>7.3999999999999996E-2</v>
      </c>
      <c r="O12" s="138">
        <v>8.6999999999999994E-2</v>
      </c>
      <c r="P12" s="138">
        <v>9.9000000000000005E-2</v>
      </c>
      <c r="Q12" s="138">
        <v>0.112</v>
      </c>
      <c r="R12" s="138">
        <v>0.124</v>
      </c>
      <c r="S12" s="138">
        <v>0.13700000000000001</v>
      </c>
      <c r="T12" s="122"/>
      <c r="U12" s="131">
        <v>10</v>
      </c>
      <c r="V12" s="148">
        <v>1</v>
      </c>
      <c r="W12" s="122"/>
      <c r="X12" s="149">
        <v>36</v>
      </c>
      <c r="Y12" s="140">
        <v>1282.5</v>
      </c>
      <c r="Z12" s="140">
        <v>1336.4</v>
      </c>
      <c r="AA12" s="122"/>
      <c r="AB12" s="149">
        <v>35</v>
      </c>
      <c r="AC12" s="122">
        <v>1303.0999999999999</v>
      </c>
      <c r="AD12" s="122">
        <v>1350.6</v>
      </c>
      <c r="AE12" s="122"/>
      <c r="AF12" s="184" t="s">
        <v>126</v>
      </c>
      <c r="AG12" s="186">
        <v>375.8</v>
      </c>
      <c r="AH12" s="122"/>
      <c r="AI12" s="141">
        <f t="shared" si="0"/>
        <v>30</v>
      </c>
      <c r="AJ12" s="143">
        <v>40</v>
      </c>
      <c r="AK12" s="142">
        <v>40</v>
      </c>
      <c r="AL12" s="142">
        <v>50</v>
      </c>
      <c r="AM12" s="143">
        <v>60</v>
      </c>
      <c r="AN12" s="143">
        <v>70</v>
      </c>
      <c r="AO12" s="143">
        <v>70</v>
      </c>
      <c r="AP12" s="143">
        <v>80</v>
      </c>
      <c r="AQ12" s="143">
        <v>80</v>
      </c>
      <c r="AR12" s="122"/>
      <c r="AS12" s="141">
        <f t="shared" si="1"/>
        <v>30</v>
      </c>
      <c r="AT12" s="25">
        <v>2</v>
      </c>
      <c r="AU12" s="122"/>
      <c r="AV12" s="180" t="s">
        <v>122</v>
      </c>
      <c r="AW12" s="114">
        <v>44640</v>
      </c>
      <c r="AX12" s="115">
        <v>540.1</v>
      </c>
      <c r="AY12" s="116">
        <v>7.7</v>
      </c>
      <c r="AZ12" s="144"/>
      <c r="BA12" s="145" t="s">
        <v>126</v>
      </c>
      <c r="BB12" s="94">
        <v>204880.7</v>
      </c>
      <c r="BC12" s="94">
        <v>38415.15</v>
      </c>
      <c r="BD12" s="146"/>
      <c r="BE12" s="122"/>
    </row>
    <row r="13" spans="1:57" ht="12.95" customHeight="1" x14ac:dyDescent="0.25">
      <c r="A13" s="131">
        <v>11</v>
      </c>
      <c r="B13" s="136">
        <v>9.7000000000000003E-2</v>
      </c>
      <c r="C13" s="147">
        <v>0.12</v>
      </c>
      <c r="D13" s="137">
        <v>0.14199999999999999</v>
      </c>
      <c r="E13" s="138">
        <v>0.16400000000000001</v>
      </c>
      <c r="F13" s="138">
        <v>0.187</v>
      </c>
      <c r="G13" s="138">
        <v>0.20899999999999999</v>
      </c>
      <c r="H13" s="138">
        <v>0.23100000000000001</v>
      </c>
      <c r="I13" s="138">
        <v>0.253</v>
      </c>
      <c r="J13" s="122"/>
      <c r="K13" s="131">
        <v>11</v>
      </c>
      <c r="L13" s="136">
        <v>5.3999999999999999E-2</v>
      </c>
      <c r="M13" s="147">
        <v>6.7000000000000004E-2</v>
      </c>
      <c r="N13" s="137">
        <v>7.9000000000000001E-2</v>
      </c>
      <c r="O13" s="138">
        <v>9.1999999999999998E-2</v>
      </c>
      <c r="P13" s="138">
        <v>0.104</v>
      </c>
      <c r="Q13" s="138">
        <v>0.11700000000000001</v>
      </c>
      <c r="R13" s="138">
        <v>0.129</v>
      </c>
      <c r="S13" s="138">
        <v>0.14199999999999999</v>
      </c>
      <c r="T13" s="122"/>
      <c r="U13" s="131">
        <v>11</v>
      </c>
      <c r="V13" s="148">
        <v>1</v>
      </c>
      <c r="W13" s="122"/>
      <c r="X13" s="149">
        <v>37</v>
      </c>
      <c r="Y13" s="140">
        <v>1269.3</v>
      </c>
      <c r="Z13" s="140">
        <v>1324.3</v>
      </c>
      <c r="AA13" s="122"/>
      <c r="AB13" s="149">
        <v>36</v>
      </c>
      <c r="AC13" s="122">
        <v>1290.4000000000001</v>
      </c>
      <c r="AD13" s="122">
        <v>1342.5</v>
      </c>
      <c r="AE13" s="122"/>
      <c r="AF13" s="168" t="s">
        <v>129</v>
      </c>
      <c r="AG13" s="187">
        <v>405.11</v>
      </c>
      <c r="AH13" s="122"/>
      <c r="AI13" s="141">
        <f t="shared" si="0"/>
        <v>35</v>
      </c>
      <c r="AJ13" s="143" t="s">
        <v>30</v>
      </c>
      <c r="AK13" s="143">
        <v>50</v>
      </c>
      <c r="AL13" s="142">
        <v>60</v>
      </c>
      <c r="AM13" s="142">
        <v>60</v>
      </c>
      <c r="AN13" s="143">
        <v>70</v>
      </c>
      <c r="AO13" s="143">
        <v>80</v>
      </c>
      <c r="AP13" s="143">
        <v>90</v>
      </c>
      <c r="AQ13" s="143">
        <v>90</v>
      </c>
      <c r="AR13" s="122"/>
      <c r="AS13" s="141">
        <f t="shared" si="1"/>
        <v>35</v>
      </c>
      <c r="AT13" s="25">
        <v>3</v>
      </c>
      <c r="AU13" s="122"/>
      <c r="AV13" s="168" t="s">
        <v>123</v>
      </c>
      <c r="AW13" s="169">
        <v>44824</v>
      </c>
      <c r="AX13" s="181">
        <v>561.4</v>
      </c>
      <c r="AY13" s="178">
        <v>7.7</v>
      </c>
      <c r="AZ13" s="144"/>
      <c r="BA13" s="168" t="s">
        <v>129</v>
      </c>
      <c r="BB13" s="94">
        <v>220861.39</v>
      </c>
      <c r="BC13" s="94">
        <v>41411.53</v>
      </c>
      <c r="BD13" s="146"/>
      <c r="BE13" s="122"/>
    </row>
    <row r="14" spans="1:57" ht="12.95" customHeight="1" x14ac:dyDescent="0.25">
      <c r="A14" s="131">
        <v>12</v>
      </c>
      <c r="B14" s="136">
        <v>0.106</v>
      </c>
      <c r="C14" s="147">
        <v>0.128</v>
      </c>
      <c r="D14" s="137">
        <v>0.151</v>
      </c>
      <c r="E14" s="138">
        <v>0.17299999999999999</v>
      </c>
      <c r="F14" s="138">
        <v>0.19500000000000001</v>
      </c>
      <c r="G14" s="138">
        <v>0.218</v>
      </c>
      <c r="H14" s="138">
        <v>0.24</v>
      </c>
      <c r="I14" s="138">
        <v>0.26200000000000001</v>
      </c>
      <c r="J14" s="122"/>
      <c r="K14" s="131">
        <v>12</v>
      </c>
      <c r="L14" s="136">
        <v>5.8999999999999997E-2</v>
      </c>
      <c r="M14" s="147">
        <v>7.1999999999999995E-2</v>
      </c>
      <c r="N14" s="137">
        <v>8.4000000000000005E-2</v>
      </c>
      <c r="O14" s="138">
        <v>9.7000000000000003E-2</v>
      </c>
      <c r="P14" s="138">
        <v>0.109</v>
      </c>
      <c r="Q14" s="138">
        <v>0.122</v>
      </c>
      <c r="R14" s="138">
        <v>0.13400000000000001</v>
      </c>
      <c r="S14" s="138">
        <v>0.14699999999999999</v>
      </c>
      <c r="T14" s="122"/>
      <c r="U14" s="131">
        <v>12</v>
      </c>
      <c r="V14" s="148">
        <v>1</v>
      </c>
      <c r="W14" s="122"/>
      <c r="X14" s="149">
        <v>38</v>
      </c>
      <c r="Y14" s="140">
        <v>1255.9000000000001</v>
      </c>
      <c r="Z14" s="140">
        <v>1311.9</v>
      </c>
      <c r="AA14" s="122"/>
      <c r="AB14" s="149">
        <v>37</v>
      </c>
      <c r="AC14" s="122">
        <v>1277.4000000000001</v>
      </c>
      <c r="AD14" s="122">
        <v>1330.5</v>
      </c>
      <c r="AE14" s="122"/>
      <c r="AF14" s="168" t="s">
        <v>134</v>
      </c>
      <c r="AG14" s="189">
        <v>421.72</v>
      </c>
      <c r="AH14" s="122"/>
      <c r="AI14" s="141">
        <f t="shared" si="0"/>
        <v>40</v>
      </c>
      <c r="AJ14" s="143" t="s">
        <v>30</v>
      </c>
      <c r="AK14" s="143">
        <v>50</v>
      </c>
      <c r="AL14" s="142">
        <v>60</v>
      </c>
      <c r="AM14" s="142">
        <v>70</v>
      </c>
      <c r="AN14" s="143">
        <v>80</v>
      </c>
      <c r="AO14" s="143">
        <v>80</v>
      </c>
      <c r="AP14" s="143">
        <v>90</v>
      </c>
      <c r="AQ14" s="143">
        <v>100</v>
      </c>
      <c r="AR14" s="122"/>
      <c r="AS14" s="141">
        <f t="shared" si="1"/>
        <v>40</v>
      </c>
      <c r="AT14" s="25">
        <v>3</v>
      </c>
      <c r="AU14" s="122"/>
      <c r="AV14" s="168" t="s">
        <v>127</v>
      </c>
      <c r="AW14" s="169">
        <v>45005</v>
      </c>
      <c r="AX14" s="181">
        <v>581.9</v>
      </c>
      <c r="AY14" s="178">
        <v>7.7</v>
      </c>
      <c r="AZ14" s="144"/>
      <c r="BA14" s="168" t="s">
        <v>134</v>
      </c>
      <c r="BB14" s="94">
        <v>229916.71</v>
      </c>
      <c r="BC14" s="94">
        <v>43109.4</v>
      </c>
      <c r="BD14" s="146"/>
      <c r="BE14" s="122"/>
    </row>
    <row r="15" spans="1:57" ht="12.95" customHeight="1" x14ac:dyDescent="0.25">
      <c r="A15" s="131">
        <v>13</v>
      </c>
      <c r="B15" s="136">
        <v>0.115</v>
      </c>
      <c r="C15" s="147">
        <v>0.13700000000000001</v>
      </c>
      <c r="D15" s="137">
        <v>0.16</v>
      </c>
      <c r="E15" s="138">
        <v>0.182</v>
      </c>
      <c r="F15" s="138">
        <v>0.20399999999999999</v>
      </c>
      <c r="G15" s="138">
        <v>0.22700000000000001</v>
      </c>
      <c r="H15" s="138">
        <v>0.249</v>
      </c>
      <c r="I15" s="138">
        <v>0.27100000000000002</v>
      </c>
      <c r="J15" s="122"/>
      <c r="K15" s="131">
        <v>13</v>
      </c>
      <c r="L15" s="136">
        <v>6.4000000000000001E-2</v>
      </c>
      <c r="M15" s="147">
        <v>7.6999999999999999E-2</v>
      </c>
      <c r="N15" s="137">
        <v>8.8999999999999996E-2</v>
      </c>
      <c r="O15" s="138">
        <v>0.10199999999999999</v>
      </c>
      <c r="P15" s="138">
        <v>0.114</v>
      </c>
      <c r="Q15" s="138">
        <v>0.127</v>
      </c>
      <c r="R15" s="138">
        <v>0.13900000000000001</v>
      </c>
      <c r="S15" s="138">
        <v>0.152</v>
      </c>
      <c r="T15" s="122"/>
      <c r="U15" s="131">
        <v>13</v>
      </c>
      <c r="V15" s="148">
        <v>1</v>
      </c>
      <c r="W15" s="122"/>
      <c r="X15" s="149">
        <v>39</v>
      </c>
      <c r="Y15" s="140">
        <v>1242.0999999999999</v>
      </c>
      <c r="Z15" s="140">
        <v>1299.0999999999999</v>
      </c>
      <c r="AA15" s="122"/>
      <c r="AB15" s="149">
        <v>38</v>
      </c>
      <c r="AC15" s="122">
        <v>1264.0999999999999</v>
      </c>
      <c r="AD15" s="122">
        <v>1318.2</v>
      </c>
      <c r="AE15" s="122"/>
      <c r="AF15" s="168" t="s">
        <v>157</v>
      </c>
      <c r="AG15" s="189">
        <v>431.84</v>
      </c>
      <c r="AH15" s="122"/>
      <c r="AI15" s="141">
        <f t="shared" si="0"/>
        <v>45</v>
      </c>
      <c r="AJ15" s="143" t="s">
        <v>30</v>
      </c>
      <c r="AK15" s="143">
        <v>60</v>
      </c>
      <c r="AL15" s="142">
        <v>70</v>
      </c>
      <c r="AM15" s="142">
        <v>80</v>
      </c>
      <c r="AN15" s="143">
        <v>80</v>
      </c>
      <c r="AO15" s="143">
        <v>90</v>
      </c>
      <c r="AP15" s="143">
        <v>100</v>
      </c>
      <c r="AQ15" s="143">
        <v>100</v>
      </c>
      <c r="AR15" s="122"/>
      <c r="AS15" s="141">
        <f t="shared" si="1"/>
        <v>45</v>
      </c>
      <c r="AT15" s="25">
        <v>3</v>
      </c>
      <c r="AU15" s="122"/>
      <c r="AV15" s="188" t="s">
        <v>128</v>
      </c>
      <c r="AW15" s="169">
        <v>45189</v>
      </c>
      <c r="AX15" s="181">
        <v>600.29999999999995</v>
      </c>
      <c r="AY15" s="178">
        <v>7.7</v>
      </c>
      <c r="AZ15" s="144"/>
      <c r="BA15" s="168" t="s">
        <v>157</v>
      </c>
      <c r="BB15" s="94">
        <v>235434.71</v>
      </c>
      <c r="BC15" s="94">
        <v>44144.03</v>
      </c>
      <c r="BD15" s="146"/>
      <c r="BE15" s="122"/>
    </row>
    <row r="16" spans="1:57" ht="12.95" customHeight="1" x14ac:dyDescent="0.25">
      <c r="A16" s="131">
        <v>14</v>
      </c>
      <c r="B16" s="136">
        <v>0.124</v>
      </c>
      <c r="C16" s="147">
        <v>0.14599999999999999</v>
      </c>
      <c r="D16" s="137">
        <v>0.16800000000000001</v>
      </c>
      <c r="E16" s="138">
        <v>0.191</v>
      </c>
      <c r="F16" s="138">
        <v>0.21299999999999999</v>
      </c>
      <c r="G16" s="138">
        <v>0.23499999999999999</v>
      </c>
      <c r="H16" s="138">
        <v>0.25800000000000001</v>
      </c>
      <c r="I16" s="138">
        <v>0.28000000000000003</v>
      </c>
      <c r="J16" s="122"/>
      <c r="K16" s="131">
        <v>14</v>
      </c>
      <c r="L16" s="136">
        <v>6.9000000000000006E-2</v>
      </c>
      <c r="M16" s="147">
        <v>8.2000000000000003E-2</v>
      </c>
      <c r="N16" s="137">
        <v>9.4E-2</v>
      </c>
      <c r="O16" s="138">
        <v>0.107</v>
      </c>
      <c r="P16" s="138">
        <v>0.11899999999999999</v>
      </c>
      <c r="Q16" s="138">
        <v>0.13200000000000001</v>
      </c>
      <c r="R16" s="138">
        <v>0.14399999999999999</v>
      </c>
      <c r="S16" s="138">
        <v>0.157</v>
      </c>
      <c r="T16" s="122"/>
      <c r="U16" s="131">
        <v>14</v>
      </c>
      <c r="V16" s="148">
        <v>1</v>
      </c>
      <c r="W16" s="122"/>
      <c r="X16" s="149">
        <v>40</v>
      </c>
      <c r="Y16" s="140">
        <v>1227.9000000000001</v>
      </c>
      <c r="Z16" s="140">
        <v>1286</v>
      </c>
      <c r="AA16" s="122"/>
      <c r="AB16" s="149">
        <v>39</v>
      </c>
      <c r="AC16" s="122">
        <v>1250.4000000000001</v>
      </c>
      <c r="AD16" s="122">
        <v>1305.5</v>
      </c>
      <c r="AE16" s="122"/>
      <c r="AF16" s="168" t="s">
        <v>64</v>
      </c>
      <c r="AG16" s="189">
        <v>447.39</v>
      </c>
      <c r="AH16" s="122"/>
      <c r="AI16" s="141">
        <f t="shared" si="0"/>
        <v>50</v>
      </c>
      <c r="AJ16" s="143" t="s">
        <v>30</v>
      </c>
      <c r="AK16" s="143">
        <v>70</v>
      </c>
      <c r="AL16" s="143">
        <v>70</v>
      </c>
      <c r="AM16" s="142">
        <v>80</v>
      </c>
      <c r="AN16" s="142">
        <v>90</v>
      </c>
      <c r="AO16" s="143">
        <v>100</v>
      </c>
      <c r="AP16" s="143">
        <v>100</v>
      </c>
      <c r="AQ16" s="143">
        <v>100</v>
      </c>
      <c r="AR16" s="122"/>
      <c r="AS16" s="141">
        <f t="shared" si="1"/>
        <v>50</v>
      </c>
      <c r="AT16" s="25">
        <v>4</v>
      </c>
      <c r="AU16" s="122"/>
      <c r="AV16" s="168" t="s">
        <v>130</v>
      </c>
      <c r="AW16" s="169">
        <v>45371</v>
      </c>
      <c r="AX16" s="181">
        <v>611</v>
      </c>
      <c r="AY16" s="178">
        <v>7.7</v>
      </c>
      <c r="AZ16" s="144"/>
      <c r="BA16" s="168" t="s">
        <v>64</v>
      </c>
      <c r="BB16" s="94">
        <v>243910.36</v>
      </c>
      <c r="BC16" s="94">
        <v>45733.22</v>
      </c>
      <c r="BD16" s="146"/>
      <c r="BE16" s="122"/>
    </row>
    <row r="17" spans="1:57" ht="12.95" customHeight="1" x14ac:dyDescent="0.25">
      <c r="A17" s="131">
        <v>15</v>
      </c>
      <c r="B17" s="136">
        <v>0.13300000000000001</v>
      </c>
      <c r="C17" s="147">
        <v>0.155</v>
      </c>
      <c r="D17" s="137">
        <v>0.17699999999999999</v>
      </c>
      <c r="E17" s="138">
        <v>0.2</v>
      </c>
      <c r="F17" s="138">
        <v>0.222</v>
      </c>
      <c r="G17" s="138">
        <v>0.24399999999999999</v>
      </c>
      <c r="H17" s="138">
        <v>0.26700000000000002</v>
      </c>
      <c r="I17" s="138">
        <v>0.28899999999999998</v>
      </c>
      <c r="J17" s="122"/>
      <c r="K17" s="131">
        <v>15</v>
      </c>
      <c r="L17" s="136">
        <v>7.3999999999999996E-2</v>
      </c>
      <c r="M17" s="147">
        <v>8.6999999999999994E-2</v>
      </c>
      <c r="N17" s="137">
        <v>9.9000000000000005E-2</v>
      </c>
      <c r="O17" s="138">
        <v>0.112</v>
      </c>
      <c r="P17" s="138">
        <v>0.124</v>
      </c>
      <c r="Q17" s="138">
        <v>0.13700000000000001</v>
      </c>
      <c r="R17" s="138">
        <v>0.14899999999999999</v>
      </c>
      <c r="S17" s="138">
        <v>0.16200000000000001</v>
      </c>
      <c r="T17" s="122"/>
      <c r="U17" s="131">
        <v>15</v>
      </c>
      <c r="V17" s="148">
        <v>1</v>
      </c>
      <c r="W17" s="122"/>
      <c r="X17" s="149">
        <v>41</v>
      </c>
      <c r="Y17" s="140">
        <v>1213.5</v>
      </c>
      <c r="Z17" s="140">
        <v>1272.5999999999999</v>
      </c>
      <c r="AA17" s="122"/>
      <c r="AB17" s="149">
        <v>40</v>
      </c>
      <c r="AC17" s="122">
        <v>1236.4000000000001</v>
      </c>
      <c r="AD17" s="122">
        <v>1292.5</v>
      </c>
      <c r="AE17" s="122"/>
      <c r="AF17" s="168"/>
      <c r="AG17" s="189"/>
      <c r="AH17" s="122"/>
      <c r="AI17" s="141">
        <f t="shared" si="0"/>
        <v>55</v>
      </c>
      <c r="AJ17" s="143" t="s">
        <v>30</v>
      </c>
      <c r="AK17" s="143">
        <v>70</v>
      </c>
      <c r="AL17" s="143">
        <v>80</v>
      </c>
      <c r="AM17" s="142">
        <v>90</v>
      </c>
      <c r="AN17" s="142">
        <v>90</v>
      </c>
      <c r="AO17" s="143">
        <v>100</v>
      </c>
      <c r="AP17" s="143">
        <v>100</v>
      </c>
      <c r="AQ17" s="143">
        <v>100</v>
      </c>
      <c r="AR17" s="122"/>
      <c r="AS17" s="141">
        <f t="shared" si="1"/>
        <v>55</v>
      </c>
      <c r="AT17" s="25">
        <v>4</v>
      </c>
      <c r="AU17" s="122"/>
      <c r="AV17" s="168" t="s">
        <v>131</v>
      </c>
      <c r="AW17" s="169">
        <v>45555</v>
      </c>
      <c r="AX17" s="181">
        <v>626.70000000000005</v>
      </c>
      <c r="AY17" s="178">
        <v>7.7</v>
      </c>
      <c r="AZ17" s="144"/>
      <c r="BA17" s="168"/>
      <c r="BB17" s="94"/>
      <c r="BC17" s="94"/>
      <c r="BD17" s="146"/>
      <c r="BE17" s="122"/>
    </row>
    <row r="18" spans="1:57" ht="14.1" customHeight="1" x14ac:dyDescent="0.25">
      <c r="A18" s="131">
        <v>16</v>
      </c>
      <c r="B18" s="138">
        <v>0.14199999999999999</v>
      </c>
      <c r="C18" s="147">
        <v>0.16400000000000001</v>
      </c>
      <c r="D18" s="136">
        <v>0.186</v>
      </c>
      <c r="E18" s="137">
        <v>0.20799999999999999</v>
      </c>
      <c r="F18" s="138">
        <v>0.23100000000000001</v>
      </c>
      <c r="G18" s="138">
        <v>0.253</v>
      </c>
      <c r="H18" s="138">
        <v>0.27500000000000002</v>
      </c>
      <c r="I18" s="138">
        <v>0.29799999999999999</v>
      </c>
      <c r="J18" s="122"/>
      <c r="K18" s="131">
        <v>16</v>
      </c>
      <c r="L18" s="138">
        <v>7.9000000000000001E-2</v>
      </c>
      <c r="M18" s="147">
        <v>9.1999999999999998E-2</v>
      </c>
      <c r="N18" s="136">
        <v>0.104</v>
      </c>
      <c r="O18" s="137">
        <v>0.11700000000000001</v>
      </c>
      <c r="P18" s="138">
        <v>0.129</v>
      </c>
      <c r="Q18" s="138">
        <v>0.14199999999999999</v>
      </c>
      <c r="R18" s="138">
        <v>0.154</v>
      </c>
      <c r="S18" s="138">
        <v>0.16700000000000001</v>
      </c>
      <c r="T18" s="122"/>
      <c r="U18" s="131">
        <v>16</v>
      </c>
      <c r="V18" s="148">
        <v>2</v>
      </c>
      <c r="W18" s="122"/>
      <c r="X18" s="149">
        <v>42</v>
      </c>
      <c r="Y18" s="140">
        <v>1198.7</v>
      </c>
      <c r="Z18" s="140">
        <v>1258.8</v>
      </c>
      <c r="AA18" s="122"/>
      <c r="AB18" s="149">
        <v>41</v>
      </c>
      <c r="AC18" s="122">
        <v>1222</v>
      </c>
      <c r="AD18" s="122">
        <v>1279.2</v>
      </c>
      <c r="AE18" s="122"/>
      <c r="AF18" s="168"/>
      <c r="AG18" s="189"/>
      <c r="AH18" s="122"/>
      <c r="AI18" s="141">
        <f t="shared" si="0"/>
        <v>60</v>
      </c>
      <c r="AJ18" s="143" t="s">
        <v>30</v>
      </c>
      <c r="AK18" s="143">
        <v>80</v>
      </c>
      <c r="AL18" s="143">
        <v>90</v>
      </c>
      <c r="AM18" s="143">
        <v>90</v>
      </c>
      <c r="AN18" s="142">
        <v>100</v>
      </c>
      <c r="AO18" s="143">
        <v>100</v>
      </c>
      <c r="AP18" s="143">
        <v>100</v>
      </c>
      <c r="AQ18" s="143">
        <v>100</v>
      </c>
      <c r="AR18" s="122"/>
      <c r="AS18" s="141">
        <f t="shared" si="1"/>
        <v>60</v>
      </c>
      <c r="AT18" s="25">
        <v>4</v>
      </c>
      <c r="AU18" s="122"/>
      <c r="AV18" s="168" t="s">
        <v>133</v>
      </c>
      <c r="AW18" s="169">
        <v>45736</v>
      </c>
      <c r="AX18" s="181">
        <v>629.20000000000005</v>
      </c>
      <c r="AY18" s="178">
        <v>7.7</v>
      </c>
      <c r="AZ18" s="144"/>
      <c r="BA18" s="168"/>
      <c r="BB18" s="94"/>
      <c r="BC18" s="94"/>
      <c r="BD18" s="146"/>
      <c r="BE18" s="122"/>
    </row>
    <row r="19" spans="1:57" ht="12.95" customHeight="1" x14ac:dyDescent="0.25">
      <c r="A19" s="131">
        <v>17</v>
      </c>
      <c r="B19" s="138">
        <v>0.15</v>
      </c>
      <c r="C19" s="147">
        <v>0.17299999999999999</v>
      </c>
      <c r="D19" s="136">
        <v>0.19500000000000001</v>
      </c>
      <c r="E19" s="137">
        <v>0.217</v>
      </c>
      <c r="F19" s="138">
        <v>0.24</v>
      </c>
      <c r="G19" s="138">
        <v>0.26200000000000001</v>
      </c>
      <c r="H19" s="138">
        <v>0.28399999999999997</v>
      </c>
      <c r="I19" s="138">
        <v>0.307</v>
      </c>
      <c r="J19" s="122"/>
      <c r="K19" s="131">
        <v>17</v>
      </c>
      <c r="L19" s="138">
        <v>8.4000000000000005E-2</v>
      </c>
      <c r="M19" s="147">
        <v>9.7000000000000003E-2</v>
      </c>
      <c r="N19" s="136">
        <v>0.109</v>
      </c>
      <c r="O19" s="137">
        <v>0.122</v>
      </c>
      <c r="P19" s="138">
        <v>0.13400000000000001</v>
      </c>
      <c r="Q19" s="138">
        <v>0.14699999999999999</v>
      </c>
      <c r="R19" s="138">
        <v>0.159</v>
      </c>
      <c r="S19" s="138">
        <v>0.17199999999999999</v>
      </c>
      <c r="T19" s="122"/>
      <c r="U19" s="131">
        <v>17</v>
      </c>
      <c r="V19" s="148">
        <v>2</v>
      </c>
      <c r="W19" s="122"/>
      <c r="X19" s="149">
        <v>43</v>
      </c>
      <c r="Y19" s="140">
        <v>1183.5999999999999</v>
      </c>
      <c r="Z19" s="140">
        <v>1244.7</v>
      </c>
      <c r="AA19" s="122"/>
      <c r="AB19" s="149">
        <v>42</v>
      </c>
      <c r="AC19" s="122">
        <v>1207.3</v>
      </c>
      <c r="AD19" s="122">
        <v>1265.5999999999999</v>
      </c>
      <c r="AE19" s="122"/>
      <c r="AF19" s="168"/>
      <c r="AG19" s="189"/>
      <c r="AH19" s="122"/>
      <c r="AI19" s="141">
        <f t="shared" si="0"/>
        <v>65</v>
      </c>
      <c r="AJ19" s="143">
        <v>100</v>
      </c>
      <c r="AK19" s="143">
        <v>100</v>
      </c>
      <c r="AL19" s="143">
        <v>100</v>
      </c>
      <c r="AM19" s="143">
        <v>100</v>
      </c>
      <c r="AN19" s="143">
        <v>100</v>
      </c>
      <c r="AO19" s="143">
        <v>100</v>
      </c>
      <c r="AP19" s="143">
        <v>100</v>
      </c>
      <c r="AQ19" s="143">
        <v>100</v>
      </c>
      <c r="AR19" s="122"/>
      <c r="AS19" s="141">
        <f t="shared" si="1"/>
        <v>65</v>
      </c>
      <c r="AT19" s="25">
        <v>4</v>
      </c>
      <c r="AU19" s="122"/>
      <c r="AV19" s="168" t="s">
        <v>135</v>
      </c>
      <c r="AW19" s="169">
        <v>45920</v>
      </c>
      <c r="AX19" s="181">
        <v>646</v>
      </c>
      <c r="AY19" s="178">
        <v>7.7</v>
      </c>
      <c r="AZ19" s="144"/>
      <c r="BA19" s="168"/>
      <c r="BB19" s="94"/>
      <c r="BC19" s="94"/>
      <c r="BD19" s="146"/>
      <c r="BE19" s="122"/>
    </row>
    <row r="20" spans="1:57" ht="12.95" customHeight="1" x14ac:dyDescent="0.25">
      <c r="A20" s="131">
        <v>18</v>
      </c>
      <c r="B20" s="138">
        <v>0.159</v>
      </c>
      <c r="C20" s="147">
        <v>0.182</v>
      </c>
      <c r="D20" s="136">
        <v>0.20399999999999999</v>
      </c>
      <c r="E20" s="137">
        <v>0.22600000000000001</v>
      </c>
      <c r="F20" s="138">
        <v>0.248</v>
      </c>
      <c r="G20" s="138">
        <v>0.27100000000000002</v>
      </c>
      <c r="H20" s="138">
        <v>0.29299999999999998</v>
      </c>
      <c r="I20" s="138">
        <v>0.315</v>
      </c>
      <c r="J20" s="122"/>
      <c r="K20" s="131">
        <v>18</v>
      </c>
      <c r="L20" s="138">
        <v>8.8999999999999996E-2</v>
      </c>
      <c r="M20" s="147">
        <v>0.10199999999999999</v>
      </c>
      <c r="N20" s="136">
        <v>0.114</v>
      </c>
      <c r="O20" s="137">
        <v>0.127</v>
      </c>
      <c r="P20" s="138">
        <v>0.13900000000000001</v>
      </c>
      <c r="Q20" s="138">
        <v>0.152</v>
      </c>
      <c r="R20" s="138">
        <v>0.16400000000000001</v>
      </c>
      <c r="S20" s="138">
        <v>0.17599999999999999</v>
      </c>
      <c r="T20" s="122"/>
      <c r="U20" s="131">
        <v>18</v>
      </c>
      <c r="V20" s="148">
        <v>2</v>
      </c>
      <c r="W20" s="122"/>
      <c r="X20" s="149">
        <v>44</v>
      </c>
      <c r="Y20" s="140">
        <v>1168.0999999999999</v>
      </c>
      <c r="Z20" s="140">
        <v>1230.3</v>
      </c>
      <c r="AA20" s="122"/>
      <c r="AB20" s="149">
        <v>43</v>
      </c>
      <c r="AC20" s="122">
        <v>1192.3</v>
      </c>
      <c r="AD20" s="122">
        <v>1251.7</v>
      </c>
      <c r="AE20" s="122"/>
      <c r="AF20" s="168"/>
      <c r="AG20" s="189"/>
      <c r="AH20" s="122"/>
      <c r="AI20" s="141">
        <f t="shared" si="0"/>
        <v>70</v>
      </c>
      <c r="AJ20" s="143">
        <v>100</v>
      </c>
      <c r="AK20" s="143">
        <v>100</v>
      </c>
      <c r="AL20" s="143">
        <v>100</v>
      </c>
      <c r="AM20" s="143">
        <v>100</v>
      </c>
      <c r="AN20" s="143">
        <v>100</v>
      </c>
      <c r="AO20" s="143">
        <v>100</v>
      </c>
      <c r="AP20" s="143">
        <v>100</v>
      </c>
      <c r="AQ20" s="143">
        <v>100</v>
      </c>
      <c r="AR20" s="122"/>
      <c r="AS20" s="141">
        <f t="shared" si="1"/>
        <v>70</v>
      </c>
      <c r="AT20" s="25">
        <v>4</v>
      </c>
      <c r="AU20" s="122"/>
      <c r="AV20" s="168" t="s">
        <v>224</v>
      </c>
      <c r="AW20" s="169">
        <v>46101</v>
      </c>
      <c r="AX20" s="182">
        <v>658.2</v>
      </c>
      <c r="AY20" s="179">
        <v>7.7</v>
      </c>
      <c r="AZ20" s="144"/>
      <c r="BA20" s="168"/>
      <c r="BB20" s="94"/>
      <c r="BC20" s="94"/>
      <c r="BD20" s="146"/>
      <c r="BE20" s="122"/>
    </row>
    <row r="21" spans="1:57" ht="12.95" customHeight="1" x14ac:dyDescent="0.25">
      <c r="A21" s="131">
        <v>19</v>
      </c>
      <c r="B21" s="138">
        <v>0.16800000000000001</v>
      </c>
      <c r="C21" s="147">
        <v>0.19</v>
      </c>
      <c r="D21" s="136">
        <v>0.21299999999999999</v>
      </c>
      <c r="E21" s="137">
        <v>0.23499999999999999</v>
      </c>
      <c r="F21" s="138">
        <v>0.25700000000000001</v>
      </c>
      <c r="G21" s="138">
        <v>0.28000000000000003</v>
      </c>
      <c r="H21" s="138">
        <v>0.30199999999999999</v>
      </c>
      <c r="I21" s="138">
        <v>0.32400000000000001</v>
      </c>
      <c r="J21" s="122"/>
      <c r="K21" s="131">
        <v>19</v>
      </c>
      <c r="L21" s="138">
        <v>9.4E-2</v>
      </c>
      <c r="M21" s="147">
        <v>0.107</v>
      </c>
      <c r="N21" s="136">
        <v>0.11899999999999999</v>
      </c>
      <c r="O21" s="137">
        <v>0.13100000000000001</v>
      </c>
      <c r="P21" s="138">
        <v>0.14399999999999999</v>
      </c>
      <c r="Q21" s="138">
        <v>0.156</v>
      </c>
      <c r="R21" s="138">
        <v>0.16900000000000001</v>
      </c>
      <c r="S21" s="138">
        <v>0.18099999999999999</v>
      </c>
      <c r="T21" s="122"/>
      <c r="U21" s="131">
        <v>19</v>
      </c>
      <c r="V21" s="148">
        <v>2</v>
      </c>
      <c r="W21" s="122"/>
      <c r="X21" s="149">
        <v>45</v>
      </c>
      <c r="Y21" s="140">
        <v>1152.3</v>
      </c>
      <c r="Z21" s="140">
        <v>1215.5</v>
      </c>
      <c r="AA21" s="122"/>
      <c r="AB21" s="149">
        <v>44</v>
      </c>
      <c r="AC21" s="122">
        <v>1176.9000000000001</v>
      </c>
      <c r="AD21" s="122">
        <v>1237.4000000000001</v>
      </c>
      <c r="AE21" s="122"/>
      <c r="AF21" s="190"/>
      <c r="AG21" s="190"/>
      <c r="AH21" s="122"/>
      <c r="AI21" s="141">
        <f t="shared" si="0"/>
        <v>75</v>
      </c>
      <c r="AJ21" s="143">
        <v>100</v>
      </c>
      <c r="AK21" s="143">
        <v>100</v>
      </c>
      <c r="AL21" s="143">
        <v>100</v>
      </c>
      <c r="AM21" s="143">
        <v>100</v>
      </c>
      <c r="AN21" s="143">
        <v>100</v>
      </c>
      <c r="AO21" s="143">
        <v>100</v>
      </c>
      <c r="AP21" s="143">
        <v>100</v>
      </c>
      <c r="AQ21" s="143">
        <v>100</v>
      </c>
      <c r="AR21" s="122"/>
      <c r="AS21" s="141">
        <f t="shared" si="1"/>
        <v>75</v>
      </c>
      <c r="AT21" s="25">
        <v>4</v>
      </c>
      <c r="AU21" s="122"/>
      <c r="AV21" s="168" t="s">
        <v>64</v>
      </c>
      <c r="AW21" s="169"/>
      <c r="AX21" s="182">
        <v>679.1</v>
      </c>
      <c r="AY21" s="179">
        <v>7.7</v>
      </c>
      <c r="AZ21" s="144"/>
      <c r="BA21" s="122"/>
      <c r="BB21" s="122"/>
      <c r="BC21" s="122"/>
      <c r="BD21" s="146"/>
      <c r="BE21" s="122"/>
    </row>
    <row r="22" spans="1:57" ht="12.95" customHeight="1" x14ac:dyDescent="0.25">
      <c r="A22" s="131">
        <v>20</v>
      </c>
      <c r="B22" s="138">
        <v>0.17699999999999999</v>
      </c>
      <c r="C22" s="147">
        <v>0.19900000000000001</v>
      </c>
      <c r="D22" s="136">
        <v>0.222</v>
      </c>
      <c r="E22" s="137">
        <v>0.24399999999999999</v>
      </c>
      <c r="F22" s="138">
        <v>0.26600000000000001</v>
      </c>
      <c r="G22" s="138">
        <v>0.28799999999999998</v>
      </c>
      <c r="H22" s="138">
        <v>0.311</v>
      </c>
      <c r="I22" s="138">
        <v>0.33300000000000002</v>
      </c>
      <c r="J22" s="122"/>
      <c r="K22" s="131">
        <v>20</v>
      </c>
      <c r="L22" s="138">
        <v>9.9000000000000005E-2</v>
      </c>
      <c r="M22" s="147">
        <v>0.111</v>
      </c>
      <c r="N22" s="136">
        <v>0.124</v>
      </c>
      <c r="O22" s="137">
        <v>0.13600000000000001</v>
      </c>
      <c r="P22" s="138">
        <v>0.14899999999999999</v>
      </c>
      <c r="Q22" s="138">
        <v>0.161</v>
      </c>
      <c r="R22" s="138">
        <v>0.17399999999999999</v>
      </c>
      <c r="S22" s="138">
        <v>0.186</v>
      </c>
      <c r="T22" s="122"/>
      <c r="U22" s="131">
        <v>20</v>
      </c>
      <c r="V22" s="148">
        <v>2</v>
      </c>
      <c r="W22" s="122"/>
      <c r="X22" s="149">
        <v>46</v>
      </c>
      <c r="Y22" s="140">
        <v>1136.2</v>
      </c>
      <c r="Z22" s="140">
        <v>1200.4000000000001</v>
      </c>
      <c r="AA22" s="122"/>
      <c r="AB22" s="149">
        <v>45</v>
      </c>
      <c r="AC22" s="122">
        <v>1161.2</v>
      </c>
      <c r="AD22" s="122">
        <v>1222.8</v>
      </c>
      <c r="AE22" s="122"/>
      <c r="AF22" s="190"/>
      <c r="AG22" s="190"/>
      <c r="AH22" s="122"/>
      <c r="AI22" s="141">
        <f t="shared" si="0"/>
        <v>80</v>
      </c>
      <c r="AJ22" s="143">
        <v>100</v>
      </c>
      <c r="AK22" s="143">
        <v>100</v>
      </c>
      <c r="AL22" s="143">
        <v>100</v>
      </c>
      <c r="AM22" s="143">
        <v>100</v>
      </c>
      <c r="AN22" s="143">
        <v>100</v>
      </c>
      <c r="AO22" s="143">
        <v>100</v>
      </c>
      <c r="AP22" s="143">
        <v>100</v>
      </c>
      <c r="AQ22" s="143">
        <v>100</v>
      </c>
      <c r="AR22" s="122"/>
      <c r="AS22" s="141">
        <f t="shared" si="1"/>
        <v>80</v>
      </c>
      <c r="AT22" s="25">
        <v>4</v>
      </c>
      <c r="AU22" s="122"/>
      <c r="AV22" s="168"/>
      <c r="AW22" s="169"/>
      <c r="AX22" s="182"/>
      <c r="AY22" s="179"/>
      <c r="AZ22" s="144"/>
      <c r="BA22" s="122"/>
      <c r="BB22" s="151"/>
      <c r="BC22" s="146"/>
      <c r="BD22" s="146"/>
      <c r="BE22" s="122"/>
    </row>
    <row r="23" spans="1:57" ht="12.95" customHeight="1" x14ac:dyDescent="0.25">
      <c r="A23" s="131">
        <v>21</v>
      </c>
      <c r="B23" s="138">
        <v>0.186</v>
      </c>
      <c r="C23" s="147">
        <v>0.20799999999999999</v>
      </c>
      <c r="D23" s="136">
        <v>0.23</v>
      </c>
      <c r="E23" s="137">
        <v>0.253</v>
      </c>
      <c r="F23" s="138">
        <v>0.27500000000000002</v>
      </c>
      <c r="G23" s="138">
        <v>0.29699999999999999</v>
      </c>
      <c r="H23" s="138">
        <v>0.32</v>
      </c>
      <c r="I23" s="138">
        <v>0.34200000000000003</v>
      </c>
      <c r="J23" s="122"/>
      <c r="K23" s="131">
        <v>21</v>
      </c>
      <c r="L23" s="138">
        <v>0.104</v>
      </c>
      <c r="M23" s="147">
        <v>0.11600000000000001</v>
      </c>
      <c r="N23" s="136">
        <v>0.129</v>
      </c>
      <c r="O23" s="137">
        <v>0.14099999999999999</v>
      </c>
      <c r="P23" s="138">
        <v>0.154</v>
      </c>
      <c r="Q23" s="138">
        <v>0.16600000000000001</v>
      </c>
      <c r="R23" s="138">
        <v>0.17899999999999999</v>
      </c>
      <c r="S23" s="138">
        <v>0.191</v>
      </c>
      <c r="T23" s="122"/>
      <c r="U23" s="131">
        <v>21</v>
      </c>
      <c r="V23" s="148">
        <v>2</v>
      </c>
      <c r="W23" s="122"/>
      <c r="X23" s="149">
        <v>47</v>
      </c>
      <c r="Y23" s="140">
        <v>1119.7</v>
      </c>
      <c r="Z23" s="140">
        <v>1185</v>
      </c>
      <c r="AA23" s="122"/>
      <c r="AB23" s="149">
        <v>46</v>
      </c>
      <c r="AC23" s="122">
        <v>1145.0999999999999</v>
      </c>
      <c r="AD23" s="122">
        <v>1207.8</v>
      </c>
      <c r="AE23" s="122"/>
      <c r="AF23" s="190"/>
      <c r="AG23" s="190"/>
      <c r="AH23" s="122"/>
      <c r="AI23" s="141">
        <f t="shared" si="0"/>
        <v>85</v>
      </c>
      <c r="AJ23" s="143">
        <v>100</v>
      </c>
      <c r="AK23" s="143">
        <v>100</v>
      </c>
      <c r="AL23" s="143">
        <v>100</v>
      </c>
      <c r="AM23" s="143">
        <v>100</v>
      </c>
      <c r="AN23" s="143">
        <v>100</v>
      </c>
      <c r="AO23" s="143">
        <v>100</v>
      </c>
      <c r="AP23" s="143">
        <v>100</v>
      </c>
      <c r="AQ23" s="143">
        <v>100</v>
      </c>
      <c r="AR23" s="122"/>
      <c r="AS23" s="141">
        <f t="shared" si="1"/>
        <v>85</v>
      </c>
      <c r="AT23" s="25">
        <v>4</v>
      </c>
      <c r="AU23" s="122"/>
      <c r="AV23" s="168"/>
      <c r="AW23" s="169"/>
      <c r="AX23" s="182"/>
      <c r="AY23" s="179"/>
      <c r="AZ23" s="144"/>
      <c r="BA23" s="122"/>
      <c r="BB23" s="151"/>
      <c r="BC23" s="146"/>
      <c r="BD23" s="146"/>
      <c r="BE23" s="122"/>
    </row>
    <row r="24" spans="1:57" ht="12.95" customHeight="1" x14ac:dyDescent="0.25">
      <c r="A24" s="131">
        <v>22</v>
      </c>
      <c r="B24" s="138">
        <v>0.19500000000000001</v>
      </c>
      <c r="C24" s="147">
        <v>0.217</v>
      </c>
      <c r="D24" s="136">
        <v>0.23899999999999999</v>
      </c>
      <c r="E24" s="137">
        <v>0.26200000000000001</v>
      </c>
      <c r="F24" s="138">
        <v>0.28399999999999997</v>
      </c>
      <c r="G24" s="138">
        <v>0.30599999999999999</v>
      </c>
      <c r="H24" s="138">
        <v>0.32800000000000001</v>
      </c>
      <c r="I24" s="138">
        <v>0.35099999999999998</v>
      </c>
      <c r="J24" s="122"/>
      <c r="K24" s="131">
        <v>22</v>
      </c>
      <c r="L24" s="138">
        <v>0.109</v>
      </c>
      <c r="M24" s="147">
        <v>0.121</v>
      </c>
      <c r="N24" s="136">
        <v>0.13400000000000001</v>
      </c>
      <c r="O24" s="137">
        <v>0.14599999999999999</v>
      </c>
      <c r="P24" s="138">
        <v>0.159</v>
      </c>
      <c r="Q24" s="138">
        <v>0.17100000000000001</v>
      </c>
      <c r="R24" s="138">
        <v>0.184</v>
      </c>
      <c r="S24" s="138">
        <v>0.19600000000000001</v>
      </c>
      <c r="T24" s="122"/>
      <c r="U24" s="131">
        <v>22</v>
      </c>
      <c r="V24" s="148">
        <v>2</v>
      </c>
      <c r="W24" s="122"/>
      <c r="X24" s="149">
        <v>48</v>
      </c>
      <c r="Y24" s="140">
        <v>1102.9000000000001</v>
      </c>
      <c r="Z24" s="140">
        <v>1169.2</v>
      </c>
      <c r="AA24" s="122"/>
      <c r="AB24" s="149">
        <v>47</v>
      </c>
      <c r="AC24" s="122">
        <v>1128.7</v>
      </c>
      <c r="AD24" s="122">
        <v>1192.5</v>
      </c>
      <c r="AE24" s="122"/>
      <c r="AF24" s="190"/>
      <c r="AG24" s="190"/>
      <c r="AH24" s="122"/>
      <c r="AI24" s="141">
        <f t="shared" si="0"/>
        <v>90</v>
      </c>
      <c r="AJ24" s="143">
        <v>100</v>
      </c>
      <c r="AK24" s="143">
        <v>100</v>
      </c>
      <c r="AL24" s="143">
        <v>100</v>
      </c>
      <c r="AM24" s="143">
        <v>100</v>
      </c>
      <c r="AN24" s="143">
        <v>100</v>
      </c>
      <c r="AO24" s="143">
        <v>100</v>
      </c>
      <c r="AP24" s="143">
        <v>100</v>
      </c>
      <c r="AQ24" s="143">
        <v>100</v>
      </c>
      <c r="AR24" s="122"/>
      <c r="AS24" s="141">
        <f t="shared" si="1"/>
        <v>90</v>
      </c>
      <c r="AT24" s="25">
        <v>4</v>
      </c>
      <c r="AU24" s="122"/>
      <c r="AV24" s="168"/>
      <c r="AW24" s="169"/>
      <c r="AX24" s="182"/>
      <c r="AY24" s="144"/>
      <c r="AZ24" s="144"/>
      <c r="BA24" s="122"/>
      <c r="BB24" s="151"/>
      <c r="BC24" s="146"/>
      <c r="BD24" s="146"/>
      <c r="BE24" s="122"/>
    </row>
    <row r="25" spans="1:57" ht="12.95" customHeight="1" x14ac:dyDescent="0.25">
      <c r="A25" s="131">
        <v>23</v>
      </c>
      <c r="B25" s="138">
        <v>0.20300000000000001</v>
      </c>
      <c r="C25" s="147">
        <v>0.22600000000000001</v>
      </c>
      <c r="D25" s="136">
        <v>0.248</v>
      </c>
      <c r="E25" s="137">
        <v>0.27</v>
      </c>
      <c r="F25" s="138">
        <v>0.29299999999999998</v>
      </c>
      <c r="G25" s="138">
        <v>0.315</v>
      </c>
      <c r="H25" s="138">
        <v>0.33700000000000002</v>
      </c>
      <c r="I25" s="138">
        <v>0.36</v>
      </c>
      <c r="J25" s="122"/>
      <c r="K25" s="131">
        <v>23</v>
      </c>
      <c r="L25" s="138">
        <v>0.114</v>
      </c>
      <c r="M25" s="147">
        <v>0.126</v>
      </c>
      <c r="N25" s="136">
        <v>0.13900000000000001</v>
      </c>
      <c r="O25" s="137">
        <v>0.151</v>
      </c>
      <c r="P25" s="138">
        <v>0.16400000000000001</v>
      </c>
      <c r="Q25" s="138">
        <v>0.17599999999999999</v>
      </c>
      <c r="R25" s="138">
        <v>0.189</v>
      </c>
      <c r="S25" s="138">
        <v>0.20100000000000001</v>
      </c>
      <c r="T25" s="122"/>
      <c r="U25" s="131">
        <v>23</v>
      </c>
      <c r="V25" s="148">
        <v>2</v>
      </c>
      <c r="W25" s="122"/>
      <c r="X25" s="149">
        <v>49</v>
      </c>
      <c r="Y25" s="140">
        <v>1085.7</v>
      </c>
      <c r="Z25" s="140">
        <v>1153</v>
      </c>
      <c r="AA25" s="122"/>
      <c r="AB25" s="149">
        <v>48</v>
      </c>
      <c r="AC25" s="122">
        <v>1112</v>
      </c>
      <c r="AD25" s="122">
        <v>1176.8</v>
      </c>
      <c r="AE25" s="122"/>
      <c r="AF25" s="190"/>
      <c r="AG25" s="190"/>
      <c r="AH25" s="122"/>
      <c r="AI25" s="122"/>
      <c r="AJ25" s="122"/>
      <c r="AK25" s="122"/>
      <c r="AL25" s="122"/>
      <c r="AM25" s="122"/>
      <c r="AN25" s="122"/>
      <c r="AO25" s="122"/>
      <c r="AP25" s="122"/>
      <c r="AQ25" s="122"/>
      <c r="AR25" s="122"/>
      <c r="AS25" s="122"/>
      <c r="AT25" s="122"/>
      <c r="AU25" s="122"/>
      <c r="AV25" s="128"/>
      <c r="AW25" s="122"/>
      <c r="AX25" s="150"/>
      <c r="AY25" s="144"/>
      <c r="AZ25" s="144"/>
      <c r="BA25" s="122"/>
      <c r="BB25" s="151"/>
      <c r="BC25" s="146"/>
      <c r="BD25" s="146"/>
      <c r="BE25" s="122"/>
    </row>
    <row r="26" spans="1:57" ht="12.95" customHeight="1" x14ac:dyDescent="0.25">
      <c r="A26" s="131">
        <v>24</v>
      </c>
      <c r="B26" s="138">
        <v>0.21199999999999999</v>
      </c>
      <c r="C26" s="147">
        <v>0.23499999999999999</v>
      </c>
      <c r="D26" s="136">
        <v>0.25700000000000001</v>
      </c>
      <c r="E26" s="137">
        <v>0.27900000000000003</v>
      </c>
      <c r="F26" s="138">
        <v>0.30199999999999999</v>
      </c>
      <c r="G26" s="138">
        <v>0.32400000000000001</v>
      </c>
      <c r="H26" s="138">
        <v>0.34599999999999997</v>
      </c>
      <c r="I26" s="138">
        <v>0.36799999999999999</v>
      </c>
      <c r="J26" s="122"/>
      <c r="K26" s="131">
        <v>24</v>
      </c>
      <c r="L26" s="138">
        <v>0.11899999999999999</v>
      </c>
      <c r="M26" s="147">
        <v>0.13100000000000001</v>
      </c>
      <c r="N26" s="136">
        <v>0.14399999999999999</v>
      </c>
      <c r="O26" s="137">
        <v>0.156</v>
      </c>
      <c r="P26" s="138">
        <v>0.16900000000000001</v>
      </c>
      <c r="Q26" s="138">
        <v>0.18099999999999999</v>
      </c>
      <c r="R26" s="138">
        <v>0.19400000000000001</v>
      </c>
      <c r="S26" s="138">
        <v>0.20599999999999999</v>
      </c>
      <c r="T26" s="122"/>
      <c r="U26" s="131">
        <v>24</v>
      </c>
      <c r="V26" s="148">
        <v>2</v>
      </c>
      <c r="W26" s="122"/>
      <c r="X26" s="149">
        <v>50</v>
      </c>
      <c r="Y26" s="140">
        <v>1068.0999999999999</v>
      </c>
      <c r="Z26" s="140">
        <v>1136.4000000000001</v>
      </c>
      <c r="AA26" s="122"/>
      <c r="AB26" s="149">
        <v>49</v>
      </c>
      <c r="AC26" s="122">
        <v>1094.9000000000001</v>
      </c>
      <c r="AD26" s="122">
        <v>1160.8</v>
      </c>
      <c r="AE26" s="122"/>
      <c r="AF26" s="190"/>
      <c r="AG26" s="190"/>
      <c r="AH26" s="122"/>
      <c r="AI26" s="121"/>
      <c r="AJ26" s="121"/>
      <c r="AK26" s="122"/>
      <c r="AL26" s="122"/>
      <c r="AM26" s="122"/>
      <c r="AN26" s="122"/>
      <c r="AO26" s="122"/>
      <c r="AP26" s="122"/>
      <c r="AQ26" s="122"/>
      <c r="AR26" s="122"/>
      <c r="AS26" s="122"/>
      <c r="AT26" s="122"/>
      <c r="AU26" s="122"/>
      <c r="AV26" s="122"/>
      <c r="AW26" s="122"/>
      <c r="AX26" s="150"/>
      <c r="AY26" s="144"/>
      <c r="AZ26" s="144"/>
      <c r="BA26" s="122"/>
      <c r="BB26" s="151"/>
      <c r="BC26" s="146"/>
      <c r="BD26" s="146"/>
      <c r="BE26" s="122"/>
    </row>
    <row r="27" spans="1:57" ht="12.95" customHeight="1" x14ac:dyDescent="0.25">
      <c r="A27" s="131">
        <v>25</v>
      </c>
      <c r="B27" s="138">
        <v>0.221</v>
      </c>
      <c r="C27" s="147">
        <v>0.24299999999999999</v>
      </c>
      <c r="D27" s="136">
        <v>0.26600000000000001</v>
      </c>
      <c r="E27" s="137">
        <v>0.28799999999999998</v>
      </c>
      <c r="F27" s="138">
        <v>0.31</v>
      </c>
      <c r="G27" s="138">
        <v>0.33300000000000002</v>
      </c>
      <c r="H27" s="138">
        <v>0.35499999999999998</v>
      </c>
      <c r="I27" s="138">
        <v>0.377</v>
      </c>
      <c r="J27" s="122"/>
      <c r="K27" s="131">
        <v>25</v>
      </c>
      <c r="L27" s="138">
        <v>0.124</v>
      </c>
      <c r="M27" s="147">
        <v>0.13600000000000001</v>
      </c>
      <c r="N27" s="136">
        <v>0.14899999999999999</v>
      </c>
      <c r="O27" s="137">
        <v>0.161</v>
      </c>
      <c r="P27" s="138">
        <v>0.17399999999999999</v>
      </c>
      <c r="Q27" s="138">
        <v>0.186</v>
      </c>
      <c r="R27" s="138">
        <v>0.19900000000000001</v>
      </c>
      <c r="S27" s="138">
        <v>0.21099999999999999</v>
      </c>
      <c r="T27" s="122"/>
      <c r="U27" s="131">
        <v>25</v>
      </c>
      <c r="V27" s="148">
        <v>2</v>
      </c>
      <c r="W27" s="122"/>
      <c r="X27" s="149">
        <v>51</v>
      </c>
      <c r="Y27" s="140">
        <v>1050.2</v>
      </c>
      <c r="Z27" s="140">
        <v>1119.5</v>
      </c>
      <c r="AA27" s="122"/>
      <c r="AB27" s="149">
        <v>50</v>
      </c>
      <c r="AC27" s="122">
        <v>1077.4000000000001</v>
      </c>
      <c r="AD27" s="122">
        <v>1144.4000000000001</v>
      </c>
      <c r="AE27" s="122"/>
      <c r="AF27" s="190"/>
      <c r="AG27" s="190"/>
      <c r="AH27" s="122"/>
      <c r="AI27" s="121"/>
      <c r="AJ27" s="121"/>
      <c r="AK27" s="122"/>
      <c r="AL27" s="122"/>
      <c r="AM27" s="122"/>
      <c r="AN27" s="122"/>
      <c r="AO27" s="122"/>
      <c r="AP27" s="122"/>
      <c r="AQ27" s="122"/>
      <c r="AR27" s="122"/>
      <c r="AS27" s="122"/>
      <c r="AT27" s="122"/>
      <c r="AU27" s="122"/>
      <c r="AV27" s="122"/>
      <c r="AW27" s="122"/>
      <c r="AX27" s="150"/>
      <c r="AY27" s="144"/>
      <c r="AZ27" s="144"/>
      <c r="BA27" s="122"/>
      <c r="BB27" s="151"/>
      <c r="BC27" s="146"/>
      <c r="BD27" s="146"/>
      <c r="BE27" s="122"/>
    </row>
    <row r="28" spans="1:57" ht="12.95" customHeight="1" x14ac:dyDescent="0.25">
      <c r="A28" s="131">
        <v>26</v>
      </c>
      <c r="B28" s="138">
        <v>0.23</v>
      </c>
      <c r="C28" s="147">
        <v>0.252</v>
      </c>
      <c r="D28" s="136">
        <v>0.27500000000000002</v>
      </c>
      <c r="E28" s="137">
        <v>0.29699999999999999</v>
      </c>
      <c r="F28" s="138">
        <v>0.31900000000000001</v>
      </c>
      <c r="G28" s="138">
        <v>0.34200000000000003</v>
      </c>
      <c r="H28" s="138">
        <v>0.36399999999999999</v>
      </c>
      <c r="I28" s="138">
        <v>0.38600000000000001</v>
      </c>
      <c r="J28" s="122"/>
      <c r="K28" s="131">
        <v>26</v>
      </c>
      <c r="L28" s="138">
        <v>0.129</v>
      </c>
      <c r="M28" s="147">
        <v>0.14099999999999999</v>
      </c>
      <c r="N28" s="136">
        <v>0.154</v>
      </c>
      <c r="O28" s="137">
        <v>0.16600000000000001</v>
      </c>
      <c r="P28" s="138">
        <v>0.17899999999999999</v>
      </c>
      <c r="Q28" s="138">
        <v>0.191</v>
      </c>
      <c r="R28" s="138">
        <v>0.20399999999999999</v>
      </c>
      <c r="S28" s="138">
        <v>0.216</v>
      </c>
      <c r="T28" s="122"/>
      <c r="U28" s="131">
        <v>26</v>
      </c>
      <c r="V28" s="148">
        <v>2</v>
      </c>
      <c r="W28" s="122"/>
      <c r="X28" s="149">
        <v>52</v>
      </c>
      <c r="Y28" s="140">
        <v>1031.9000000000001</v>
      </c>
      <c r="Z28" s="140">
        <v>1102.2</v>
      </c>
      <c r="AA28" s="122"/>
      <c r="AB28" s="149">
        <v>51</v>
      </c>
      <c r="AC28" s="122">
        <v>1059.7</v>
      </c>
      <c r="AD28" s="122">
        <v>1127.7</v>
      </c>
      <c r="AE28" s="122"/>
      <c r="AF28" s="190"/>
      <c r="AG28" s="190"/>
      <c r="AH28" s="122"/>
      <c r="AI28" s="121"/>
      <c r="AJ28" s="121"/>
      <c r="AK28" s="122"/>
      <c r="AL28" s="122"/>
      <c r="AM28" s="122"/>
      <c r="AN28" s="122"/>
      <c r="AO28" s="122"/>
      <c r="AP28" s="122"/>
      <c r="AQ28" s="122"/>
      <c r="AR28" s="122"/>
      <c r="AS28" s="122"/>
      <c r="AT28" s="122"/>
      <c r="AU28" s="122"/>
      <c r="AV28" s="122"/>
      <c r="AW28" s="122"/>
      <c r="AX28" s="150"/>
      <c r="AY28" s="144"/>
      <c r="AZ28" s="144"/>
      <c r="BA28" s="122"/>
      <c r="BB28" s="151"/>
      <c r="BC28" s="146"/>
      <c r="BD28" s="146"/>
      <c r="BE28" s="122"/>
    </row>
    <row r="29" spans="1:57" ht="12.95" customHeight="1" x14ac:dyDescent="0.25">
      <c r="A29" s="131">
        <v>27</v>
      </c>
      <c r="B29" s="138">
        <v>0.23899999999999999</v>
      </c>
      <c r="C29" s="147">
        <v>0.26100000000000001</v>
      </c>
      <c r="D29" s="136">
        <v>0.28299999999999997</v>
      </c>
      <c r="E29" s="137">
        <v>0.30599999999999999</v>
      </c>
      <c r="F29" s="138">
        <v>0.32800000000000001</v>
      </c>
      <c r="G29" s="138">
        <v>0.35</v>
      </c>
      <c r="H29" s="138">
        <v>0.373</v>
      </c>
      <c r="I29" s="138">
        <v>0.39500000000000002</v>
      </c>
      <c r="J29" s="122"/>
      <c r="K29" s="131">
        <v>27</v>
      </c>
      <c r="L29" s="138">
        <v>0.13400000000000001</v>
      </c>
      <c r="M29" s="147">
        <v>0.14599999999999999</v>
      </c>
      <c r="N29" s="136">
        <v>0.159</v>
      </c>
      <c r="O29" s="137">
        <v>0.17100000000000001</v>
      </c>
      <c r="P29" s="138">
        <v>0.184</v>
      </c>
      <c r="Q29" s="138">
        <v>0.19600000000000001</v>
      </c>
      <c r="R29" s="138">
        <v>0.20899999999999999</v>
      </c>
      <c r="S29" s="138">
        <v>0.221</v>
      </c>
      <c r="T29" s="122"/>
      <c r="U29" s="131">
        <v>27</v>
      </c>
      <c r="V29" s="148">
        <v>2</v>
      </c>
      <c r="W29" s="122"/>
      <c r="X29" s="149">
        <v>53</v>
      </c>
      <c r="Y29" s="140">
        <v>1013.2</v>
      </c>
      <c r="Z29" s="140">
        <v>1084.5</v>
      </c>
      <c r="AA29" s="122"/>
      <c r="AB29" s="149">
        <v>52</v>
      </c>
      <c r="AC29" s="122">
        <v>1041.5999999999999</v>
      </c>
      <c r="AD29" s="122">
        <v>1110.5</v>
      </c>
      <c r="AE29" s="122"/>
      <c r="AF29" s="190"/>
      <c r="AG29" s="190"/>
      <c r="AH29" s="122"/>
      <c r="AI29" s="122"/>
      <c r="AJ29" s="122"/>
      <c r="AK29" s="122"/>
      <c r="AL29" s="122"/>
      <c r="AM29" s="122"/>
      <c r="AN29" s="135"/>
      <c r="AO29" s="122"/>
      <c r="AP29" s="122"/>
      <c r="AQ29" s="122"/>
      <c r="AR29" s="122"/>
      <c r="AS29" s="122"/>
      <c r="AT29" s="122"/>
      <c r="AU29" s="122"/>
      <c r="AV29" s="150"/>
      <c r="AW29" s="144"/>
      <c r="AX29" s="144"/>
      <c r="AY29" s="122"/>
      <c r="AZ29" s="151"/>
      <c r="BA29" s="146"/>
      <c r="BB29" s="146"/>
      <c r="BC29" s="122"/>
    </row>
    <row r="30" spans="1:57" ht="12.95" customHeight="1" x14ac:dyDescent="0.25">
      <c r="A30" s="131">
        <v>28</v>
      </c>
      <c r="B30" s="138">
        <v>0.248</v>
      </c>
      <c r="C30" s="147">
        <v>0.27</v>
      </c>
      <c r="D30" s="136">
        <v>0.29199999999999998</v>
      </c>
      <c r="E30" s="137">
        <v>0.315</v>
      </c>
      <c r="F30" s="138">
        <v>0.33700000000000002</v>
      </c>
      <c r="G30" s="138">
        <v>0.35899999999999999</v>
      </c>
      <c r="H30" s="138">
        <v>0.38200000000000001</v>
      </c>
      <c r="I30" s="138">
        <v>0.40400000000000003</v>
      </c>
      <c r="J30" s="122"/>
      <c r="K30" s="131">
        <v>28</v>
      </c>
      <c r="L30" s="138">
        <v>0.13900000000000001</v>
      </c>
      <c r="M30" s="147">
        <v>0.151</v>
      </c>
      <c r="N30" s="136">
        <v>0.16400000000000001</v>
      </c>
      <c r="O30" s="137">
        <v>0.17599999999999999</v>
      </c>
      <c r="P30" s="138">
        <v>0.189</v>
      </c>
      <c r="Q30" s="138">
        <v>0.20100000000000001</v>
      </c>
      <c r="R30" s="138">
        <v>0.21299999999999999</v>
      </c>
      <c r="S30" s="138">
        <v>0.22600000000000001</v>
      </c>
      <c r="T30" s="122"/>
      <c r="U30" s="131">
        <v>28</v>
      </c>
      <c r="V30" s="148">
        <v>2</v>
      </c>
      <c r="W30" s="122"/>
      <c r="X30" s="149">
        <v>54</v>
      </c>
      <c r="Y30" s="140">
        <v>994.2</v>
      </c>
      <c r="Z30" s="140">
        <v>1066.4000000000001</v>
      </c>
      <c r="AA30" s="122"/>
      <c r="AB30" s="149">
        <v>53</v>
      </c>
      <c r="AC30" s="122">
        <v>1023.1</v>
      </c>
      <c r="AD30" s="122">
        <v>1093</v>
      </c>
      <c r="AE30" s="122"/>
      <c r="AF30" s="122"/>
      <c r="AG30" s="122"/>
      <c r="AH30" s="122"/>
      <c r="AI30" s="122"/>
      <c r="AJ30" s="122"/>
      <c r="AK30" s="122"/>
      <c r="AL30" s="122"/>
      <c r="AM30" s="122"/>
      <c r="AN30" s="152"/>
      <c r="AO30" s="122"/>
      <c r="AP30" s="122"/>
      <c r="AQ30" s="122"/>
      <c r="AR30" s="122"/>
      <c r="AS30" s="122"/>
      <c r="AT30" s="122"/>
      <c r="AU30" s="122"/>
      <c r="AV30" s="150"/>
      <c r="AW30" s="144"/>
      <c r="AX30" s="144"/>
      <c r="AY30" s="122"/>
      <c r="AZ30" s="151"/>
      <c r="BA30" s="146"/>
      <c r="BB30" s="146"/>
      <c r="BC30" s="122"/>
    </row>
    <row r="31" spans="1:57" ht="12.95" customHeight="1" x14ac:dyDescent="0.25">
      <c r="A31" s="131">
        <v>29</v>
      </c>
      <c r="B31" s="138">
        <v>0.25700000000000001</v>
      </c>
      <c r="C31" s="147">
        <v>0.27900000000000003</v>
      </c>
      <c r="D31" s="136">
        <v>0.30099999999999999</v>
      </c>
      <c r="E31" s="137">
        <v>0.32300000000000001</v>
      </c>
      <c r="F31" s="138">
        <v>0.34599999999999997</v>
      </c>
      <c r="G31" s="138">
        <v>0.36799999999999999</v>
      </c>
      <c r="H31" s="138">
        <v>0.39</v>
      </c>
      <c r="I31" s="138">
        <v>0.41299999999999998</v>
      </c>
      <c r="J31" s="122"/>
      <c r="K31" s="131">
        <v>29</v>
      </c>
      <c r="L31" s="138">
        <v>0.14399999999999999</v>
      </c>
      <c r="M31" s="147">
        <v>0.156</v>
      </c>
      <c r="N31" s="136">
        <v>0.16900000000000001</v>
      </c>
      <c r="O31" s="137">
        <v>0.18099999999999999</v>
      </c>
      <c r="P31" s="138">
        <v>0.193</v>
      </c>
      <c r="Q31" s="138">
        <v>0.20599999999999999</v>
      </c>
      <c r="R31" s="138">
        <v>0.218</v>
      </c>
      <c r="S31" s="138">
        <v>0.23100000000000001</v>
      </c>
      <c r="T31" s="122"/>
      <c r="U31" s="131">
        <v>29</v>
      </c>
      <c r="V31" s="148">
        <v>2</v>
      </c>
      <c r="W31" s="122"/>
      <c r="X31" s="149">
        <v>55</v>
      </c>
      <c r="Y31" s="140">
        <v>974.8</v>
      </c>
      <c r="Z31" s="140">
        <v>1047.9000000000001</v>
      </c>
      <c r="AA31" s="122"/>
      <c r="AB31" s="149">
        <v>54</v>
      </c>
      <c r="AC31" s="122">
        <v>1004.3</v>
      </c>
      <c r="AD31" s="122">
        <v>1075.0999999999999</v>
      </c>
      <c r="AE31" s="122"/>
      <c r="AF31" s="122"/>
      <c r="AG31" s="122"/>
      <c r="AH31" s="122"/>
      <c r="AI31" s="122"/>
      <c r="AJ31" s="122"/>
      <c r="AK31" s="122"/>
      <c r="AL31" s="122"/>
      <c r="AM31" s="122"/>
      <c r="AN31" s="152"/>
      <c r="AO31" s="122"/>
      <c r="AP31" s="122"/>
      <c r="AQ31" s="122"/>
      <c r="AR31" s="122"/>
      <c r="AS31" s="122"/>
      <c r="AT31" s="122"/>
      <c r="AU31" s="122"/>
      <c r="AV31" s="150"/>
      <c r="AW31" s="144"/>
      <c r="AX31" s="144"/>
      <c r="AY31" s="122"/>
      <c r="AZ31" s="151"/>
      <c r="BA31" s="146"/>
      <c r="BB31" s="146"/>
      <c r="BC31" s="122"/>
    </row>
    <row r="32" spans="1:57" ht="12.95" customHeight="1" x14ac:dyDescent="0.25">
      <c r="A32" s="131">
        <v>30</v>
      </c>
      <c r="B32" s="138">
        <v>0.26500000000000001</v>
      </c>
      <c r="C32" s="147">
        <v>0.28799999999999998</v>
      </c>
      <c r="D32" s="136">
        <v>0.31</v>
      </c>
      <c r="E32" s="137">
        <v>0.33200000000000002</v>
      </c>
      <c r="F32" s="138">
        <v>0.35499999999999998</v>
      </c>
      <c r="G32" s="138">
        <v>0.377</v>
      </c>
      <c r="H32" s="138">
        <v>0.39900000000000002</v>
      </c>
      <c r="I32" s="138">
        <v>0.42199999999999999</v>
      </c>
      <c r="J32" s="122"/>
      <c r="K32" s="131">
        <v>30</v>
      </c>
      <c r="L32" s="138">
        <v>0.14899999999999999</v>
      </c>
      <c r="M32" s="147">
        <v>0.161</v>
      </c>
      <c r="N32" s="136">
        <v>0.17299999999999999</v>
      </c>
      <c r="O32" s="137">
        <v>0.186</v>
      </c>
      <c r="P32" s="138">
        <v>0.19800000000000001</v>
      </c>
      <c r="Q32" s="138">
        <v>0.21099999999999999</v>
      </c>
      <c r="R32" s="138">
        <v>0.223</v>
      </c>
      <c r="S32" s="138">
        <v>0.23599999999999999</v>
      </c>
      <c r="T32" s="122"/>
      <c r="U32" s="131">
        <v>30</v>
      </c>
      <c r="V32" s="148">
        <v>2</v>
      </c>
      <c r="W32" s="122"/>
      <c r="X32" s="149">
        <v>56</v>
      </c>
      <c r="Y32" s="140">
        <v>955.1</v>
      </c>
      <c r="Z32" s="140">
        <v>1029</v>
      </c>
      <c r="AA32" s="122"/>
      <c r="AB32" s="149">
        <v>55</v>
      </c>
      <c r="AC32" s="122">
        <v>985.2</v>
      </c>
      <c r="AD32" s="122">
        <v>1056.8</v>
      </c>
      <c r="AE32" s="122"/>
      <c r="AF32" s="122"/>
      <c r="AG32" s="122"/>
      <c r="AH32" s="122"/>
      <c r="AI32" s="122"/>
      <c r="AJ32" s="122"/>
      <c r="AK32" s="122"/>
      <c r="AL32" s="122"/>
      <c r="AM32" s="122"/>
      <c r="AN32" s="135"/>
      <c r="AO32" s="122"/>
      <c r="AP32" s="122"/>
      <c r="AQ32" s="122"/>
      <c r="AR32" s="122"/>
      <c r="AS32" s="122"/>
      <c r="AT32" s="122"/>
      <c r="AU32" s="122"/>
      <c r="AV32" s="150"/>
      <c r="AW32" s="144"/>
      <c r="AX32" s="144"/>
      <c r="AY32" s="122"/>
      <c r="AZ32" s="151"/>
      <c r="BA32" s="146"/>
      <c r="BB32" s="146"/>
      <c r="BC32" s="122"/>
    </row>
    <row r="33" spans="1:57" ht="12.95" customHeight="1" x14ac:dyDescent="0.25">
      <c r="A33" s="131">
        <v>31</v>
      </c>
      <c r="B33" s="138">
        <v>0.27400000000000002</v>
      </c>
      <c r="C33" s="153">
        <v>0.29699999999999999</v>
      </c>
      <c r="D33" s="136">
        <v>0.31900000000000001</v>
      </c>
      <c r="E33" s="136">
        <v>0.34100000000000003</v>
      </c>
      <c r="F33" s="137">
        <v>0.36299999999999999</v>
      </c>
      <c r="G33" s="138">
        <v>0.38600000000000001</v>
      </c>
      <c r="H33" s="138">
        <v>0.40799999999999997</v>
      </c>
      <c r="I33" s="138">
        <v>0.43</v>
      </c>
      <c r="J33" s="122"/>
      <c r="K33" s="131">
        <v>31</v>
      </c>
      <c r="L33" s="138">
        <v>0.153</v>
      </c>
      <c r="M33" s="153">
        <v>0.16600000000000001</v>
      </c>
      <c r="N33" s="136">
        <v>0.17799999999999999</v>
      </c>
      <c r="O33" s="136">
        <v>0.191</v>
      </c>
      <c r="P33" s="137">
        <v>0.20300000000000001</v>
      </c>
      <c r="Q33" s="138">
        <v>0.216</v>
      </c>
      <c r="R33" s="138">
        <v>0.22800000000000001</v>
      </c>
      <c r="S33" s="138">
        <v>0.24099999999999999</v>
      </c>
      <c r="T33" s="122"/>
      <c r="U33" s="131">
        <v>31</v>
      </c>
      <c r="V33" s="148">
        <v>3</v>
      </c>
      <c r="W33" s="122"/>
      <c r="X33" s="149">
        <v>57</v>
      </c>
      <c r="Y33" s="140">
        <v>935.1</v>
      </c>
      <c r="Z33" s="140">
        <v>1009.7</v>
      </c>
      <c r="AA33" s="122"/>
      <c r="AB33" s="149">
        <v>56</v>
      </c>
      <c r="AC33" s="122">
        <v>965.8</v>
      </c>
      <c r="AD33" s="122">
        <v>1038</v>
      </c>
      <c r="AE33" s="122"/>
      <c r="AF33" s="122"/>
      <c r="AG33" s="122"/>
      <c r="AH33" s="122"/>
      <c r="AI33" s="122"/>
      <c r="AJ33" s="122"/>
      <c r="AK33" s="122"/>
      <c r="AL33" s="122"/>
      <c r="AM33" s="122"/>
      <c r="AN33" s="135"/>
      <c r="AO33" s="122"/>
      <c r="AP33" s="122"/>
      <c r="AQ33" s="122"/>
      <c r="AR33" s="122"/>
      <c r="AS33" s="122"/>
      <c r="AT33" s="122"/>
      <c r="AU33" s="122"/>
      <c r="AV33" s="150"/>
      <c r="AW33" s="144"/>
      <c r="AX33" s="144"/>
      <c r="AY33" s="122"/>
      <c r="AZ33" s="151"/>
      <c r="BA33" s="146"/>
      <c r="BB33" s="146"/>
      <c r="BC33" s="122"/>
    </row>
    <row r="34" spans="1:57" ht="12.95" customHeight="1" x14ac:dyDescent="0.25">
      <c r="A34" s="131">
        <v>32</v>
      </c>
      <c r="B34" s="138">
        <v>0.28299999999999997</v>
      </c>
      <c r="C34" s="153">
        <v>0.30499999999999999</v>
      </c>
      <c r="D34" s="136">
        <v>0.32800000000000001</v>
      </c>
      <c r="E34" s="136">
        <v>0.35</v>
      </c>
      <c r="F34" s="137">
        <v>0.372</v>
      </c>
      <c r="G34" s="138">
        <v>0.39500000000000002</v>
      </c>
      <c r="H34" s="138">
        <v>0.41699999999999998</v>
      </c>
      <c r="I34" s="138">
        <v>0.439</v>
      </c>
      <c r="J34" s="122"/>
      <c r="K34" s="131">
        <v>32</v>
      </c>
      <c r="L34" s="138">
        <v>0.158</v>
      </c>
      <c r="M34" s="153">
        <v>0.17100000000000001</v>
      </c>
      <c r="N34" s="136">
        <v>0.183</v>
      </c>
      <c r="O34" s="136">
        <v>0.19600000000000001</v>
      </c>
      <c r="P34" s="137">
        <v>0.20799999999999999</v>
      </c>
      <c r="Q34" s="138">
        <v>0.221</v>
      </c>
      <c r="R34" s="138">
        <v>0.23300000000000001</v>
      </c>
      <c r="S34" s="138">
        <v>0.246</v>
      </c>
      <c r="T34" s="122"/>
      <c r="U34" s="131">
        <v>32</v>
      </c>
      <c r="V34" s="148">
        <v>3</v>
      </c>
      <c r="W34" s="122"/>
      <c r="X34" s="149">
        <v>58</v>
      </c>
      <c r="Y34" s="140">
        <v>914.8</v>
      </c>
      <c r="Z34" s="140">
        <v>990</v>
      </c>
      <c r="AA34" s="122"/>
      <c r="AB34" s="149">
        <v>57</v>
      </c>
      <c r="AC34" s="122">
        <v>946</v>
      </c>
      <c r="AD34" s="122">
        <v>1018.9</v>
      </c>
      <c r="AE34" s="122"/>
      <c r="AF34" s="122"/>
      <c r="AG34" s="122"/>
      <c r="AH34" s="122"/>
      <c r="AI34" s="122"/>
      <c r="AJ34" s="122"/>
      <c r="AK34" s="122"/>
      <c r="AL34" s="122"/>
      <c r="AM34" s="122"/>
      <c r="AN34" s="135"/>
      <c r="AO34" s="154"/>
      <c r="AP34" s="122"/>
      <c r="AQ34" s="122"/>
      <c r="AR34" s="122"/>
      <c r="AS34" s="122"/>
      <c r="AT34" s="122"/>
      <c r="AU34" s="122"/>
      <c r="AV34" s="150"/>
      <c r="AW34" s="144"/>
      <c r="AX34" s="144"/>
      <c r="AY34" s="122"/>
      <c r="AZ34" s="151"/>
      <c r="BA34" s="146"/>
      <c r="BB34" s="146"/>
      <c r="BC34" s="122"/>
    </row>
    <row r="35" spans="1:57" ht="12.95" customHeight="1" x14ac:dyDescent="0.25">
      <c r="A35" s="131">
        <v>33</v>
      </c>
      <c r="B35" s="138">
        <v>0.29199999999999998</v>
      </c>
      <c r="C35" s="153">
        <v>0.314</v>
      </c>
      <c r="D35" s="136">
        <v>0.33700000000000002</v>
      </c>
      <c r="E35" s="136">
        <v>0.35899999999999999</v>
      </c>
      <c r="F35" s="137">
        <v>0.38100000000000001</v>
      </c>
      <c r="G35" s="138">
        <v>0.40300000000000002</v>
      </c>
      <c r="H35" s="138">
        <v>0.42599999999999999</v>
      </c>
      <c r="I35" s="138">
        <v>0.44800000000000001</v>
      </c>
      <c r="J35" s="122"/>
      <c r="K35" s="131">
        <v>33</v>
      </c>
      <c r="L35" s="138">
        <v>0.16300000000000001</v>
      </c>
      <c r="M35" s="153">
        <v>0.17599999999999999</v>
      </c>
      <c r="N35" s="136">
        <v>0.188</v>
      </c>
      <c r="O35" s="136">
        <v>0.20100000000000001</v>
      </c>
      <c r="P35" s="137">
        <v>0.21299999999999999</v>
      </c>
      <c r="Q35" s="138">
        <v>0.22600000000000001</v>
      </c>
      <c r="R35" s="138">
        <v>0.23799999999999999</v>
      </c>
      <c r="S35" s="138">
        <v>0.251</v>
      </c>
      <c r="T35" s="122"/>
      <c r="U35" s="131">
        <v>33</v>
      </c>
      <c r="V35" s="148">
        <v>3</v>
      </c>
      <c r="W35" s="122"/>
      <c r="X35" s="149">
        <v>59</v>
      </c>
      <c r="Y35" s="140">
        <v>894.2</v>
      </c>
      <c r="Z35" s="140">
        <v>969.9</v>
      </c>
      <c r="AA35" s="122"/>
      <c r="AB35" s="149">
        <v>58</v>
      </c>
      <c r="AC35" s="122">
        <v>925.9</v>
      </c>
      <c r="AD35" s="122">
        <v>999.4</v>
      </c>
      <c r="AE35" s="122"/>
      <c r="AF35" s="122"/>
      <c r="AG35" s="122"/>
      <c r="AH35" s="122"/>
      <c r="AI35" s="122"/>
      <c r="AJ35" s="122"/>
      <c r="AK35" s="122"/>
      <c r="AL35" s="122"/>
      <c r="AM35" s="122"/>
      <c r="AN35" s="155"/>
      <c r="AO35" s="154"/>
      <c r="AP35" s="122"/>
      <c r="AQ35" s="122"/>
      <c r="AR35" s="122"/>
      <c r="AS35" s="122"/>
      <c r="AT35" s="122"/>
      <c r="AU35" s="122"/>
      <c r="AV35" s="150"/>
      <c r="AW35" s="144"/>
      <c r="AX35" s="144"/>
      <c r="AY35" s="122"/>
      <c r="AZ35" s="151"/>
      <c r="BA35" s="146"/>
      <c r="BB35" s="146"/>
      <c r="BC35" s="122"/>
    </row>
    <row r="36" spans="1:57" ht="12.95" customHeight="1" x14ac:dyDescent="0.25">
      <c r="A36" s="131">
        <v>34</v>
      </c>
      <c r="B36" s="138">
        <v>0.30099999999999999</v>
      </c>
      <c r="C36" s="153">
        <v>0.32300000000000001</v>
      </c>
      <c r="D36" s="136">
        <v>0.34499999999999997</v>
      </c>
      <c r="E36" s="136">
        <v>0.36799999999999999</v>
      </c>
      <c r="F36" s="137">
        <v>0.39</v>
      </c>
      <c r="G36" s="138">
        <v>0.41199999999999998</v>
      </c>
      <c r="H36" s="138">
        <v>0.435</v>
      </c>
      <c r="I36" s="138">
        <v>0.45700000000000002</v>
      </c>
      <c r="J36" s="122"/>
      <c r="K36" s="131">
        <v>34</v>
      </c>
      <c r="L36" s="138">
        <v>0.16800000000000001</v>
      </c>
      <c r="M36" s="153">
        <v>0.18099999999999999</v>
      </c>
      <c r="N36" s="136">
        <v>0.193</v>
      </c>
      <c r="O36" s="136">
        <v>0.20599999999999999</v>
      </c>
      <c r="P36" s="137">
        <v>0.218</v>
      </c>
      <c r="Q36" s="138">
        <v>0.23100000000000001</v>
      </c>
      <c r="R36" s="138">
        <v>0.24299999999999999</v>
      </c>
      <c r="S36" s="138">
        <v>0.25600000000000001</v>
      </c>
      <c r="T36" s="122"/>
      <c r="U36" s="131">
        <v>34</v>
      </c>
      <c r="V36" s="148">
        <v>3</v>
      </c>
      <c r="W36" s="122"/>
      <c r="X36" s="149">
        <v>60</v>
      </c>
      <c r="Y36" s="140">
        <v>873.2</v>
      </c>
      <c r="Z36" s="140">
        <v>949.3</v>
      </c>
      <c r="AA36" s="122"/>
      <c r="AB36" s="149">
        <v>59</v>
      </c>
      <c r="AC36" s="122">
        <v>905.4</v>
      </c>
      <c r="AD36" s="122">
        <v>979.5</v>
      </c>
      <c r="AE36" s="122"/>
      <c r="AF36" s="122"/>
      <c r="AG36" s="122"/>
      <c r="AH36" s="122"/>
      <c r="AI36" s="122"/>
      <c r="AJ36" s="122"/>
      <c r="AK36" s="122"/>
      <c r="AL36" s="122"/>
      <c r="AM36" s="122"/>
      <c r="AN36" s="155"/>
      <c r="AO36" s="154"/>
      <c r="AP36" s="122"/>
      <c r="AQ36" s="122"/>
      <c r="AR36" s="122"/>
      <c r="AS36" s="122"/>
      <c r="AT36" s="122"/>
      <c r="AU36" s="122"/>
      <c r="AV36" s="150"/>
      <c r="AW36" s="144"/>
      <c r="AX36" s="144"/>
      <c r="AY36" s="122"/>
      <c r="AZ36" s="151"/>
      <c r="BA36" s="146"/>
      <c r="BB36" s="146"/>
      <c r="BC36" s="122"/>
    </row>
    <row r="37" spans="1:57" ht="12.95" customHeight="1" x14ac:dyDescent="0.25">
      <c r="A37" s="131">
        <v>35</v>
      </c>
      <c r="B37" s="138">
        <v>0.31</v>
      </c>
      <c r="C37" s="153">
        <v>0.33200000000000002</v>
      </c>
      <c r="D37" s="136">
        <v>0.35399999999999998</v>
      </c>
      <c r="E37" s="136">
        <v>0.377</v>
      </c>
      <c r="F37" s="137">
        <v>0.39900000000000002</v>
      </c>
      <c r="G37" s="138">
        <v>0.42099999999999999</v>
      </c>
      <c r="H37" s="138">
        <v>0.443</v>
      </c>
      <c r="I37" s="138">
        <v>0.46600000000000003</v>
      </c>
      <c r="J37" s="122"/>
      <c r="K37" s="131">
        <v>35</v>
      </c>
      <c r="L37" s="138">
        <v>0.17299999999999999</v>
      </c>
      <c r="M37" s="153">
        <v>0.186</v>
      </c>
      <c r="N37" s="136">
        <v>0.19800000000000001</v>
      </c>
      <c r="O37" s="136">
        <v>0.21099999999999999</v>
      </c>
      <c r="P37" s="137">
        <v>0.223</v>
      </c>
      <c r="Q37" s="138">
        <v>0.23599999999999999</v>
      </c>
      <c r="R37" s="138">
        <v>0.248</v>
      </c>
      <c r="S37" s="138">
        <v>0.26100000000000001</v>
      </c>
      <c r="T37" s="122"/>
      <c r="U37" s="131">
        <v>35</v>
      </c>
      <c r="V37" s="148">
        <v>3</v>
      </c>
      <c r="W37" s="122"/>
      <c r="X37" s="149">
        <v>61</v>
      </c>
      <c r="Y37" s="140">
        <v>852</v>
      </c>
      <c r="Z37" s="140">
        <v>928.2</v>
      </c>
      <c r="AA37" s="122"/>
      <c r="AB37" s="149">
        <v>60</v>
      </c>
      <c r="AC37" s="122">
        <v>884.7</v>
      </c>
      <c r="AD37" s="122">
        <v>959.1</v>
      </c>
      <c r="AE37" s="122"/>
      <c r="AF37" s="122"/>
      <c r="AG37" s="122"/>
      <c r="AH37" s="122"/>
      <c r="AI37" s="122"/>
      <c r="AJ37" s="122"/>
      <c r="AK37" s="122"/>
      <c r="AL37" s="122"/>
      <c r="AM37" s="122"/>
      <c r="AN37" s="62"/>
      <c r="AO37" s="63"/>
      <c r="AP37" s="122"/>
      <c r="AQ37" s="122"/>
      <c r="AR37" s="122"/>
      <c r="AS37" s="122"/>
      <c r="AT37" s="122"/>
      <c r="AU37" s="122"/>
      <c r="AV37" s="150"/>
      <c r="AW37" s="144"/>
      <c r="AX37" s="144"/>
      <c r="AY37" s="122"/>
      <c r="AZ37" s="151"/>
      <c r="BA37" s="146"/>
      <c r="BB37" s="146"/>
      <c r="BC37" s="122"/>
    </row>
    <row r="38" spans="1:57" ht="12.95" customHeight="1" x14ac:dyDescent="0.25">
      <c r="A38" s="131">
        <v>36</v>
      </c>
      <c r="B38" s="138">
        <v>0.318</v>
      </c>
      <c r="C38" s="153">
        <v>0.34100000000000003</v>
      </c>
      <c r="D38" s="136">
        <v>0.36299999999999999</v>
      </c>
      <c r="E38" s="136">
        <v>0.38500000000000001</v>
      </c>
      <c r="F38" s="137">
        <v>0.40799999999999997</v>
      </c>
      <c r="G38" s="138">
        <v>0.43</v>
      </c>
      <c r="H38" s="138">
        <v>0.45200000000000001</v>
      </c>
      <c r="I38" s="138">
        <v>0.47499999999999998</v>
      </c>
      <c r="J38" s="122"/>
      <c r="K38" s="131">
        <v>36</v>
      </c>
      <c r="L38" s="138">
        <v>0.17799999999999999</v>
      </c>
      <c r="M38" s="153">
        <v>0.191</v>
      </c>
      <c r="N38" s="136">
        <v>0.20300000000000001</v>
      </c>
      <c r="O38" s="136">
        <v>0.216</v>
      </c>
      <c r="P38" s="137">
        <v>0.22800000000000001</v>
      </c>
      <c r="Q38" s="138">
        <v>0.24099999999999999</v>
      </c>
      <c r="R38" s="138">
        <v>0.253</v>
      </c>
      <c r="S38" s="138">
        <v>0.26600000000000001</v>
      </c>
      <c r="T38" s="122"/>
      <c r="U38" s="131">
        <v>36</v>
      </c>
      <c r="V38" s="148">
        <v>3</v>
      </c>
      <c r="W38" s="122"/>
      <c r="X38" s="149">
        <v>62</v>
      </c>
      <c r="Y38" s="140">
        <v>830.4</v>
      </c>
      <c r="Z38" s="140">
        <v>906.7</v>
      </c>
      <c r="AA38" s="122"/>
      <c r="AB38" s="149">
        <v>61</v>
      </c>
      <c r="AC38" s="122">
        <v>863.6</v>
      </c>
      <c r="AD38" s="122">
        <v>863.6</v>
      </c>
      <c r="AE38" s="122"/>
      <c r="AF38" s="122"/>
      <c r="AG38" s="122"/>
      <c r="AH38" s="122"/>
      <c r="AI38" s="122"/>
      <c r="AJ38" s="122"/>
      <c r="AK38" s="122"/>
      <c r="AL38" s="122"/>
      <c r="AM38" s="122"/>
      <c r="AN38" s="62"/>
      <c r="AO38" s="63"/>
      <c r="AP38" s="122"/>
      <c r="AQ38" s="122"/>
      <c r="AR38" s="122"/>
      <c r="AS38" s="122"/>
      <c r="AT38" s="122"/>
      <c r="AU38" s="122"/>
      <c r="AV38" s="150"/>
      <c r="AW38" s="144"/>
      <c r="AX38" s="144"/>
      <c r="AY38" s="122"/>
      <c r="AZ38" s="151"/>
      <c r="BA38" s="146"/>
      <c r="BB38" s="146"/>
      <c r="BC38" s="122"/>
    </row>
    <row r="39" spans="1:57" ht="12.95" customHeight="1" x14ac:dyDescent="0.25">
      <c r="A39" s="131">
        <v>37</v>
      </c>
      <c r="B39" s="138">
        <v>0.32700000000000001</v>
      </c>
      <c r="C39" s="153">
        <v>0.35</v>
      </c>
      <c r="D39" s="136">
        <v>0.372</v>
      </c>
      <c r="E39" s="136">
        <v>0.39400000000000002</v>
      </c>
      <c r="F39" s="137">
        <v>0.41699999999999998</v>
      </c>
      <c r="G39" s="138">
        <v>0.439</v>
      </c>
      <c r="H39" s="138">
        <v>0.46100000000000002</v>
      </c>
      <c r="I39" s="138">
        <v>0.48299999999999998</v>
      </c>
      <c r="J39" s="122"/>
      <c r="K39" s="131">
        <v>37</v>
      </c>
      <c r="L39" s="138">
        <v>0.183</v>
      </c>
      <c r="M39" s="153">
        <v>0.19600000000000001</v>
      </c>
      <c r="N39" s="136">
        <v>0.20799999999999999</v>
      </c>
      <c r="O39" s="136">
        <v>0.221</v>
      </c>
      <c r="P39" s="137">
        <v>0.23300000000000001</v>
      </c>
      <c r="Q39" s="138">
        <v>0.246</v>
      </c>
      <c r="R39" s="138">
        <v>0.25800000000000001</v>
      </c>
      <c r="S39" s="138">
        <v>0.27100000000000002</v>
      </c>
      <c r="T39" s="122"/>
      <c r="U39" s="131">
        <v>37</v>
      </c>
      <c r="V39" s="148">
        <v>3</v>
      </c>
      <c r="W39" s="122"/>
      <c r="X39" s="149">
        <v>63</v>
      </c>
      <c r="Y39" s="140">
        <v>808.5</v>
      </c>
      <c r="Z39" s="140">
        <v>884.8</v>
      </c>
      <c r="AA39" s="122"/>
      <c r="AB39" s="149">
        <v>62</v>
      </c>
      <c r="AC39" s="122">
        <v>842.2</v>
      </c>
      <c r="AD39" s="122">
        <v>842.2</v>
      </c>
      <c r="AE39" s="122"/>
      <c r="AF39" s="122"/>
      <c r="AG39" s="122"/>
      <c r="AH39" s="122"/>
      <c r="AI39" s="122"/>
      <c r="AJ39" s="122"/>
      <c r="AK39" s="122"/>
      <c r="AL39" s="122"/>
      <c r="AM39" s="122"/>
      <c r="AN39" s="122"/>
      <c r="AO39" s="122"/>
      <c r="AP39" s="122"/>
      <c r="AQ39" s="122"/>
      <c r="AR39" s="122"/>
      <c r="AS39" s="122"/>
      <c r="AT39" s="122"/>
      <c r="AU39" s="122"/>
      <c r="AV39" s="150"/>
      <c r="AW39" s="144"/>
      <c r="AX39" s="144"/>
      <c r="AY39" s="122"/>
      <c r="AZ39" s="151"/>
      <c r="BA39" s="146"/>
      <c r="BB39" s="146"/>
      <c r="BC39" s="122"/>
    </row>
    <row r="40" spans="1:57" ht="12.95" customHeight="1" x14ac:dyDescent="0.25">
      <c r="A40" s="131">
        <v>38</v>
      </c>
      <c r="B40" s="138">
        <v>0.33600000000000002</v>
      </c>
      <c r="C40" s="153">
        <v>0.35799999999999998</v>
      </c>
      <c r="D40" s="136">
        <v>0.38100000000000001</v>
      </c>
      <c r="E40" s="136">
        <v>0.40300000000000002</v>
      </c>
      <c r="F40" s="137">
        <v>0.42499999999999999</v>
      </c>
      <c r="G40" s="138">
        <v>0.44800000000000001</v>
      </c>
      <c r="H40" s="138">
        <v>0.47</v>
      </c>
      <c r="I40" s="138">
        <v>0.49199999999999999</v>
      </c>
      <c r="J40" s="122"/>
      <c r="K40" s="131">
        <v>38</v>
      </c>
      <c r="L40" s="138">
        <v>0.188</v>
      </c>
      <c r="M40" s="153">
        <v>0.20100000000000001</v>
      </c>
      <c r="N40" s="136">
        <v>0.21299999999999999</v>
      </c>
      <c r="O40" s="136">
        <v>0.22600000000000001</v>
      </c>
      <c r="P40" s="137">
        <v>0.23799999999999999</v>
      </c>
      <c r="Q40" s="138">
        <v>0.251</v>
      </c>
      <c r="R40" s="138">
        <v>0.26300000000000001</v>
      </c>
      <c r="S40" s="138">
        <v>0.27500000000000002</v>
      </c>
      <c r="T40" s="122"/>
      <c r="U40" s="131">
        <v>38</v>
      </c>
      <c r="V40" s="148">
        <v>3</v>
      </c>
      <c r="W40" s="122"/>
      <c r="X40" s="149">
        <v>64</v>
      </c>
      <c r="Y40" s="140">
        <v>786.2</v>
      </c>
      <c r="Z40" s="140">
        <v>862.4</v>
      </c>
      <c r="AA40" s="122"/>
      <c r="AB40" s="149">
        <v>63</v>
      </c>
      <c r="AC40" s="122">
        <v>820.5</v>
      </c>
      <c r="AD40" s="122">
        <v>820.5</v>
      </c>
      <c r="AE40" s="122"/>
      <c r="AF40" s="122"/>
      <c r="AG40" s="122"/>
      <c r="AH40" s="122"/>
      <c r="AI40" s="122"/>
      <c r="AJ40" s="122"/>
      <c r="AK40" s="122"/>
      <c r="AL40" s="122"/>
      <c r="AM40" s="122"/>
      <c r="AN40" s="122"/>
      <c r="AO40" s="122"/>
      <c r="AP40" s="122"/>
      <c r="AQ40" s="122"/>
      <c r="AR40" s="122"/>
      <c r="AS40" s="122"/>
      <c r="AT40" s="122"/>
      <c r="AU40" s="122"/>
      <c r="AV40" s="150"/>
      <c r="AW40" s="144"/>
      <c r="AX40" s="144"/>
      <c r="AY40" s="122"/>
      <c r="AZ40" s="151"/>
      <c r="BA40" s="146"/>
      <c r="BB40" s="146"/>
      <c r="BC40" s="122"/>
    </row>
    <row r="41" spans="1:57" ht="12.95" customHeight="1" x14ac:dyDescent="0.25">
      <c r="A41" s="131">
        <v>39</v>
      </c>
      <c r="B41" s="138">
        <v>0.34499999999999997</v>
      </c>
      <c r="C41" s="153">
        <v>0.36699999999999999</v>
      </c>
      <c r="D41" s="136">
        <v>0.39</v>
      </c>
      <c r="E41" s="136">
        <v>0.41199999999999998</v>
      </c>
      <c r="F41" s="137">
        <v>0.434</v>
      </c>
      <c r="G41" s="138">
        <v>0.45700000000000002</v>
      </c>
      <c r="H41" s="138">
        <v>0.47899999999999998</v>
      </c>
      <c r="I41" s="138">
        <v>0.501</v>
      </c>
      <c r="J41" s="122"/>
      <c r="K41" s="131">
        <v>39</v>
      </c>
      <c r="L41" s="138">
        <v>0.193</v>
      </c>
      <c r="M41" s="153">
        <v>0.20599999999999999</v>
      </c>
      <c r="N41" s="136">
        <v>0.218</v>
      </c>
      <c r="O41" s="136">
        <v>0.23</v>
      </c>
      <c r="P41" s="137">
        <v>0.24299999999999999</v>
      </c>
      <c r="Q41" s="138">
        <v>0.255</v>
      </c>
      <c r="R41" s="138">
        <v>0.26800000000000002</v>
      </c>
      <c r="S41" s="138">
        <v>0.28000000000000003</v>
      </c>
      <c r="T41" s="122"/>
      <c r="U41" s="131">
        <v>39</v>
      </c>
      <c r="V41" s="148">
        <v>3</v>
      </c>
      <c r="W41" s="122"/>
      <c r="X41" s="149">
        <v>65</v>
      </c>
      <c r="Y41" s="140">
        <v>763.6</v>
      </c>
      <c r="Z41" s="140">
        <v>839.6</v>
      </c>
      <c r="AA41" s="122"/>
      <c r="AB41" s="149">
        <v>64</v>
      </c>
      <c r="AC41" s="122">
        <v>798.5</v>
      </c>
      <c r="AD41" s="122">
        <v>798.5</v>
      </c>
      <c r="AE41" s="122"/>
      <c r="AF41" s="122"/>
      <c r="AG41" s="122"/>
      <c r="AH41" s="122"/>
      <c r="AI41" s="122"/>
      <c r="AJ41" s="122"/>
      <c r="AK41" s="122"/>
      <c r="AL41" s="122"/>
      <c r="AM41" s="122"/>
      <c r="AN41" s="122"/>
      <c r="AO41" s="122"/>
      <c r="AP41" s="122"/>
      <c r="AQ41" s="122"/>
      <c r="AR41" s="122"/>
      <c r="AS41" s="122"/>
      <c r="AT41" s="122"/>
      <c r="AU41" s="122"/>
      <c r="AV41" s="150"/>
      <c r="AW41" s="144"/>
      <c r="AX41" s="144"/>
      <c r="AY41" s="122"/>
      <c r="AZ41" s="151"/>
      <c r="BA41" s="146"/>
      <c r="BB41" s="146"/>
      <c r="BC41" s="122"/>
    </row>
    <row r="42" spans="1:57" ht="12.95" customHeight="1" x14ac:dyDescent="0.25">
      <c r="A42" s="131">
        <v>40</v>
      </c>
      <c r="B42" s="138">
        <v>0.35399999999999998</v>
      </c>
      <c r="C42" s="153">
        <v>0.376</v>
      </c>
      <c r="D42" s="136">
        <v>0.39800000000000002</v>
      </c>
      <c r="E42" s="136">
        <v>0.42099999999999999</v>
      </c>
      <c r="F42" s="137">
        <v>0.443</v>
      </c>
      <c r="G42" s="138">
        <v>0.46500000000000002</v>
      </c>
      <c r="H42" s="138">
        <v>0.48799999999999999</v>
      </c>
      <c r="I42" s="138">
        <v>0.51</v>
      </c>
      <c r="J42" s="122"/>
      <c r="K42" s="131">
        <v>40</v>
      </c>
      <c r="L42" s="138">
        <v>0.19800000000000001</v>
      </c>
      <c r="M42" s="153">
        <v>0.21</v>
      </c>
      <c r="N42" s="136">
        <v>0.223</v>
      </c>
      <c r="O42" s="136">
        <v>0.23499999999999999</v>
      </c>
      <c r="P42" s="137">
        <v>0.248</v>
      </c>
      <c r="Q42" s="138">
        <v>0.26</v>
      </c>
      <c r="R42" s="138">
        <v>0.27300000000000002</v>
      </c>
      <c r="S42" s="138">
        <v>0.28499999999999998</v>
      </c>
      <c r="T42" s="122"/>
      <c r="U42" s="131">
        <v>40</v>
      </c>
      <c r="V42" s="148">
        <v>3</v>
      </c>
      <c r="W42" s="122"/>
      <c r="X42" s="149">
        <v>66</v>
      </c>
      <c r="Y42" s="140">
        <v>740.6</v>
      </c>
      <c r="Z42" s="140">
        <v>816.4</v>
      </c>
      <c r="AA42" s="122"/>
      <c r="AB42" s="149">
        <v>65</v>
      </c>
      <c r="AC42" s="122">
        <v>776.2</v>
      </c>
      <c r="AD42" s="122">
        <v>776.2</v>
      </c>
      <c r="AE42" s="122"/>
      <c r="AF42" s="122"/>
      <c r="AG42" s="122"/>
      <c r="AH42" s="122"/>
      <c r="AI42" s="122"/>
      <c r="AJ42" s="156"/>
      <c r="AK42" s="122"/>
      <c r="AL42" s="122"/>
      <c r="AM42" s="157"/>
      <c r="AN42" s="157"/>
      <c r="AO42" s="157"/>
      <c r="AP42" s="122"/>
      <c r="AQ42" s="122"/>
      <c r="AR42" s="122"/>
      <c r="AS42" s="122"/>
      <c r="AT42" s="122"/>
      <c r="AU42" s="122"/>
      <c r="AV42" s="150"/>
      <c r="AW42" s="144"/>
      <c r="AX42" s="144"/>
      <c r="AY42" s="122"/>
      <c r="AZ42" s="151"/>
      <c r="BA42" s="146"/>
      <c r="BB42" s="146"/>
      <c r="BC42" s="122"/>
    </row>
    <row r="43" spans="1:57" ht="12.95" customHeight="1" x14ac:dyDescent="0.25">
      <c r="A43" s="131">
        <v>41</v>
      </c>
      <c r="B43" s="138">
        <v>0.36299999999999999</v>
      </c>
      <c r="C43" s="138">
        <v>0.38500000000000001</v>
      </c>
      <c r="D43" s="138">
        <v>0.40699999999999997</v>
      </c>
      <c r="E43" s="136">
        <v>0.43</v>
      </c>
      <c r="F43" s="136">
        <v>0.45200000000000001</v>
      </c>
      <c r="G43" s="138">
        <v>0.47399999999999998</v>
      </c>
      <c r="H43" s="138">
        <v>0.497</v>
      </c>
      <c r="I43" s="138">
        <v>0.51900000000000002</v>
      </c>
      <c r="J43" s="122"/>
      <c r="K43" s="131">
        <v>41</v>
      </c>
      <c r="L43" s="138">
        <v>0.20300000000000001</v>
      </c>
      <c r="M43" s="138">
        <v>0.215</v>
      </c>
      <c r="N43" s="138">
        <v>0.22800000000000001</v>
      </c>
      <c r="O43" s="136">
        <v>0.24</v>
      </c>
      <c r="P43" s="136">
        <v>0.253</v>
      </c>
      <c r="Q43" s="138">
        <v>0.26500000000000001</v>
      </c>
      <c r="R43" s="138">
        <v>0.27800000000000002</v>
      </c>
      <c r="S43" s="138">
        <v>0.28999999999999998</v>
      </c>
      <c r="T43" s="122"/>
      <c r="U43" s="131">
        <v>41</v>
      </c>
      <c r="V43" s="148">
        <v>4</v>
      </c>
      <c r="W43" s="158"/>
      <c r="X43" s="149">
        <v>67</v>
      </c>
      <c r="Y43" s="140">
        <v>717.4</v>
      </c>
      <c r="Z43" s="140">
        <v>792.8</v>
      </c>
      <c r="AA43" s="122"/>
      <c r="AB43" s="149">
        <v>66</v>
      </c>
      <c r="AC43" s="122">
        <v>753.5</v>
      </c>
      <c r="AD43" s="122">
        <v>753.5</v>
      </c>
      <c r="AE43" s="122"/>
      <c r="AF43" s="122"/>
      <c r="AG43" s="122"/>
      <c r="AH43" s="122"/>
      <c r="AI43" s="122"/>
      <c r="AJ43" s="157"/>
      <c r="AK43" s="122"/>
      <c r="AL43" s="122"/>
      <c r="AM43" s="157"/>
      <c r="AN43" s="157"/>
      <c r="AO43" s="157"/>
      <c r="AP43" s="122"/>
      <c r="AQ43" s="122"/>
      <c r="AR43" s="122"/>
      <c r="AS43" s="122"/>
      <c r="AT43" s="122"/>
      <c r="AU43" s="122"/>
      <c r="AV43" s="150"/>
      <c r="AW43" s="144"/>
      <c r="AX43" s="144"/>
      <c r="AY43" s="122"/>
      <c r="AZ43" s="151"/>
      <c r="BA43" s="146"/>
      <c r="BB43" s="146"/>
      <c r="BC43" s="122"/>
    </row>
    <row r="44" spans="1:57" ht="12.95" customHeight="1" x14ac:dyDescent="0.25">
      <c r="A44" s="131">
        <v>42</v>
      </c>
      <c r="B44" s="138">
        <v>0.372</v>
      </c>
      <c r="C44" s="138">
        <v>0.39400000000000002</v>
      </c>
      <c r="D44" s="138">
        <v>0.41599999999999998</v>
      </c>
      <c r="E44" s="136">
        <v>0.438</v>
      </c>
      <c r="F44" s="136">
        <v>0.46100000000000002</v>
      </c>
      <c r="G44" s="138">
        <v>0.48299999999999998</v>
      </c>
      <c r="H44" s="138">
        <v>0.505</v>
      </c>
      <c r="I44" s="138">
        <v>0.52800000000000002</v>
      </c>
      <c r="J44" s="122"/>
      <c r="K44" s="131">
        <v>42</v>
      </c>
      <c r="L44" s="138">
        <v>0.20799999999999999</v>
      </c>
      <c r="M44" s="138">
        <v>0.22</v>
      </c>
      <c r="N44" s="138">
        <v>0.23300000000000001</v>
      </c>
      <c r="O44" s="136">
        <v>0.245</v>
      </c>
      <c r="P44" s="136">
        <v>0.25800000000000001</v>
      </c>
      <c r="Q44" s="138">
        <v>0.27</v>
      </c>
      <c r="R44" s="138">
        <v>0.28299999999999997</v>
      </c>
      <c r="S44" s="138">
        <v>0.29499999999999998</v>
      </c>
      <c r="T44" s="122"/>
      <c r="U44" s="131">
        <v>42</v>
      </c>
      <c r="V44" s="148">
        <v>4</v>
      </c>
      <c r="W44" s="159"/>
      <c r="X44" s="149">
        <v>68</v>
      </c>
      <c r="Y44" s="140">
        <v>693.9</v>
      </c>
      <c r="Z44" s="140">
        <v>768.8</v>
      </c>
      <c r="AA44" s="122"/>
      <c r="AB44" s="149">
        <v>67</v>
      </c>
      <c r="AC44" s="122">
        <v>730.6</v>
      </c>
      <c r="AD44" s="122">
        <v>730.6</v>
      </c>
      <c r="AE44" s="122"/>
      <c r="AF44" s="122"/>
      <c r="AG44" s="122"/>
      <c r="AH44" s="122"/>
      <c r="AI44" s="122"/>
      <c r="AJ44" s="157"/>
      <c r="AK44" s="122"/>
      <c r="AL44" s="122"/>
      <c r="AM44" s="157"/>
      <c r="AN44" s="157"/>
      <c r="AO44" s="157"/>
      <c r="AP44" s="122"/>
      <c r="AQ44" s="122"/>
      <c r="AR44" s="122"/>
      <c r="AS44" s="122"/>
      <c r="AT44" s="122"/>
      <c r="AU44" s="122"/>
      <c r="AV44" s="150"/>
      <c r="AW44" s="144"/>
      <c r="AX44" s="144"/>
      <c r="AY44" s="122"/>
      <c r="AZ44" s="151"/>
      <c r="BA44" s="146"/>
      <c r="BB44" s="146"/>
      <c r="BC44" s="122"/>
    </row>
    <row r="45" spans="1:57" ht="12.95" customHeight="1" x14ac:dyDescent="0.25">
      <c r="A45" s="131">
        <v>43</v>
      </c>
      <c r="B45" s="138">
        <v>0.38</v>
      </c>
      <c r="C45" s="138">
        <v>0.40300000000000002</v>
      </c>
      <c r="D45" s="138">
        <v>0.42499999999999999</v>
      </c>
      <c r="E45" s="136">
        <v>0.44700000000000001</v>
      </c>
      <c r="F45" s="136">
        <v>0.47</v>
      </c>
      <c r="G45" s="138">
        <v>0.49199999999999999</v>
      </c>
      <c r="H45" s="138">
        <v>0.51400000000000001</v>
      </c>
      <c r="I45" s="138">
        <v>0.53700000000000003</v>
      </c>
      <c r="J45" s="122"/>
      <c r="K45" s="131">
        <v>43</v>
      </c>
      <c r="L45" s="138">
        <v>0.21299999999999999</v>
      </c>
      <c r="M45" s="138">
        <v>0.22500000000000001</v>
      </c>
      <c r="N45" s="138">
        <v>0.23799999999999999</v>
      </c>
      <c r="O45" s="136">
        <v>0.25</v>
      </c>
      <c r="P45" s="136">
        <v>0.26300000000000001</v>
      </c>
      <c r="Q45" s="138">
        <v>0.27500000000000002</v>
      </c>
      <c r="R45" s="138">
        <v>0.28799999999999998</v>
      </c>
      <c r="S45" s="138">
        <v>0.3</v>
      </c>
      <c r="T45" s="122"/>
      <c r="U45" s="131">
        <v>43</v>
      </c>
      <c r="V45" s="148">
        <v>4</v>
      </c>
      <c r="W45" s="159"/>
      <c r="X45" s="149">
        <v>69</v>
      </c>
      <c r="Y45" s="140">
        <v>670.2</v>
      </c>
      <c r="Z45" s="140">
        <v>744.6</v>
      </c>
      <c r="AA45" s="122"/>
      <c r="AB45" s="149">
        <v>68</v>
      </c>
      <c r="AC45" s="122">
        <v>707.4</v>
      </c>
      <c r="AD45" s="122">
        <v>707.4</v>
      </c>
      <c r="AE45" s="122"/>
      <c r="AF45" s="122"/>
      <c r="AG45" s="122"/>
      <c r="AH45" s="122"/>
      <c r="AI45" s="122"/>
      <c r="AJ45" s="122"/>
      <c r="AK45" s="122"/>
      <c r="AL45" s="122"/>
      <c r="AM45" s="122"/>
      <c r="AN45" s="122"/>
      <c r="AO45" s="122"/>
      <c r="AP45" s="122"/>
      <c r="AQ45" s="122"/>
      <c r="AR45" s="122"/>
      <c r="AS45" s="122"/>
      <c r="AT45" s="122"/>
      <c r="AU45" s="122"/>
      <c r="AV45" s="150"/>
      <c r="AW45" s="144"/>
      <c r="AX45" s="144"/>
      <c r="AY45" s="122"/>
      <c r="AZ45" s="151"/>
      <c r="BA45" s="146"/>
      <c r="BB45" s="146"/>
      <c r="BC45" s="122"/>
    </row>
    <row r="46" spans="1:57" ht="12.75" customHeight="1" x14ac:dyDescent="0.25">
      <c r="A46" s="131">
        <v>44</v>
      </c>
      <c r="B46" s="138">
        <v>0.38900000000000001</v>
      </c>
      <c r="C46" s="138">
        <v>0.41199999999999998</v>
      </c>
      <c r="D46" s="138">
        <v>0.434</v>
      </c>
      <c r="E46" s="136">
        <v>0.45600000000000002</v>
      </c>
      <c r="F46" s="136">
        <v>0.47799999999999998</v>
      </c>
      <c r="G46" s="138">
        <v>0.501</v>
      </c>
      <c r="H46" s="138">
        <v>0.52300000000000002</v>
      </c>
      <c r="I46" s="138">
        <v>0.54500000000000004</v>
      </c>
      <c r="J46" s="122"/>
      <c r="K46" s="131">
        <v>44</v>
      </c>
      <c r="L46" s="138">
        <v>0.218</v>
      </c>
      <c r="M46" s="138">
        <v>0.23</v>
      </c>
      <c r="N46" s="138">
        <v>0.24299999999999999</v>
      </c>
      <c r="O46" s="136">
        <v>0.255</v>
      </c>
      <c r="P46" s="136">
        <v>0.26800000000000002</v>
      </c>
      <c r="Q46" s="138">
        <v>0.28000000000000003</v>
      </c>
      <c r="R46" s="138">
        <v>0.29299999999999998</v>
      </c>
      <c r="S46" s="138">
        <v>0.30499999999999999</v>
      </c>
      <c r="T46" s="122"/>
      <c r="U46" s="131">
        <v>44</v>
      </c>
      <c r="V46" s="148">
        <v>4</v>
      </c>
      <c r="W46" s="160"/>
      <c r="X46" s="149">
        <v>70</v>
      </c>
      <c r="Y46" s="140">
        <v>646.29999999999995</v>
      </c>
      <c r="Z46" s="140">
        <v>720</v>
      </c>
      <c r="AA46" s="122"/>
      <c r="AB46" s="149">
        <v>69</v>
      </c>
      <c r="AC46" s="122">
        <v>683.9</v>
      </c>
      <c r="AD46" s="122">
        <v>683.9</v>
      </c>
      <c r="AE46" s="122"/>
      <c r="AF46" s="122"/>
      <c r="AG46" s="122"/>
      <c r="AH46" s="122"/>
      <c r="AI46" s="122"/>
      <c r="AJ46" s="122"/>
      <c r="AK46" s="122"/>
      <c r="AL46" s="122"/>
      <c r="AM46" s="122"/>
      <c r="AN46" s="122"/>
      <c r="AO46" s="122"/>
      <c r="AP46" s="122"/>
      <c r="AQ46" s="122"/>
      <c r="AR46" s="122"/>
      <c r="AS46" s="122"/>
      <c r="AT46" s="122"/>
      <c r="AU46" s="122"/>
      <c r="AV46" s="150"/>
      <c r="AW46" s="144"/>
      <c r="AX46" s="144"/>
      <c r="AY46" s="122"/>
      <c r="AZ46" s="151"/>
      <c r="BA46" s="146"/>
      <c r="BB46" s="146"/>
      <c r="BC46" s="122"/>
    </row>
    <row r="47" spans="1:57" ht="14.1" customHeight="1" x14ac:dyDescent="0.25">
      <c r="A47" s="131">
        <v>45</v>
      </c>
      <c r="B47" s="138">
        <v>0.39800000000000002</v>
      </c>
      <c r="C47" s="138">
        <v>0.42</v>
      </c>
      <c r="D47" s="138">
        <v>0.443</v>
      </c>
      <c r="E47" s="136">
        <v>0.46500000000000002</v>
      </c>
      <c r="F47" s="142">
        <v>0.48699999999999999</v>
      </c>
      <c r="G47" s="138">
        <v>0.51</v>
      </c>
      <c r="H47" s="138">
        <v>0.53200000000000003</v>
      </c>
      <c r="I47" s="138">
        <v>0.55400000000000005</v>
      </c>
      <c r="J47" s="161"/>
      <c r="K47" s="131">
        <v>45</v>
      </c>
      <c r="L47" s="138">
        <v>0.223</v>
      </c>
      <c r="M47" s="138">
        <v>0.23499999999999999</v>
      </c>
      <c r="N47" s="138">
        <v>0.248</v>
      </c>
      <c r="O47" s="136">
        <v>0.26</v>
      </c>
      <c r="P47" s="142">
        <v>0.27300000000000002</v>
      </c>
      <c r="Q47" s="138">
        <v>0.28499999999999998</v>
      </c>
      <c r="R47" s="138">
        <v>0.29799999999999999</v>
      </c>
      <c r="S47" s="138">
        <v>0.31</v>
      </c>
      <c r="T47" s="162"/>
      <c r="U47" s="131">
        <v>45</v>
      </c>
      <c r="V47" s="148">
        <v>4</v>
      </c>
      <c r="W47" s="122"/>
      <c r="X47" s="149">
        <v>71</v>
      </c>
      <c r="Y47" s="140">
        <v>622.20000000000005</v>
      </c>
      <c r="Z47" s="140">
        <v>695.1</v>
      </c>
      <c r="AA47" s="122"/>
      <c r="AB47" s="149">
        <v>70</v>
      </c>
      <c r="AC47" s="122">
        <v>660.2</v>
      </c>
      <c r="AD47" s="122">
        <v>660.2</v>
      </c>
      <c r="AE47" s="122"/>
      <c r="AF47" s="122"/>
      <c r="AG47" s="122"/>
      <c r="AH47" s="122"/>
      <c r="AI47" s="122"/>
      <c r="AJ47" s="122"/>
      <c r="AK47" s="122"/>
      <c r="AL47" s="122"/>
      <c r="AM47" s="122"/>
      <c r="AN47" s="122"/>
      <c r="AO47" s="122"/>
      <c r="AP47" s="122"/>
      <c r="AQ47" s="122"/>
      <c r="AR47" s="122"/>
      <c r="AS47" s="122"/>
      <c r="AT47" s="122"/>
      <c r="AU47" s="122"/>
      <c r="AV47" s="150"/>
      <c r="AW47" s="144"/>
      <c r="AX47" s="144"/>
      <c r="AY47" s="122"/>
      <c r="AZ47" s="151"/>
      <c r="BA47" s="146"/>
      <c r="BB47" s="146"/>
      <c r="BC47" s="122"/>
    </row>
    <row r="48" spans="1:57" ht="12.95" customHeight="1" x14ac:dyDescent="0.25">
      <c r="A48" s="131">
        <v>46</v>
      </c>
      <c r="B48" s="138">
        <v>0.40699999999999997</v>
      </c>
      <c r="C48" s="138">
        <v>0.42899999999999999</v>
      </c>
      <c r="D48" s="138">
        <v>0.45200000000000001</v>
      </c>
      <c r="E48" s="136">
        <v>0.47399999999999998</v>
      </c>
      <c r="F48" s="142">
        <v>0.496</v>
      </c>
      <c r="G48" s="138">
        <v>0.51800000000000002</v>
      </c>
      <c r="H48" s="138">
        <v>0.54100000000000004</v>
      </c>
      <c r="I48" s="138">
        <v>0.56299999999999994</v>
      </c>
      <c r="J48" s="161"/>
      <c r="K48" s="131">
        <v>46</v>
      </c>
      <c r="L48" s="138">
        <v>0.22800000000000001</v>
      </c>
      <c r="M48" s="138">
        <v>0.24</v>
      </c>
      <c r="N48" s="138">
        <v>0.253</v>
      </c>
      <c r="O48" s="136">
        <v>0.26500000000000001</v>
      </c>
      <c r="P48" s="142">
        <v>0.27800000000000002</v>
      </c>
      <c r="Q48" s="138">
        <v>0.28999999999999998</v>
      </c>
      <c r="R48" s="138">
        <v>0.30299999999999999</v>
      </c>
      <c r="S48" s="138">
        <v>0.315</v>
      </c>
      <c r="T48" s="162"/>
      <c r="U48" s="131">
        <v>46</v>
      </c>
      <c r="V48" s="148">
        <v>4</v>
      </c>
      <c r="W48" s="122"/>
      <c r="X48" s="149">
        <v>72</v>
      </c>
      <c r="Y48" s="140">
        <v>598.1</v>
      </c>
      <c r="Z48" s="140">
        <v>670.1</v>
      </c>
      <c r="AA48" s="122"/>
      <c r="AB48" s="149">
        <v>71</v>
      </c>
      <c r="AC48" s="122">
        <v>636.29999999999995</v>
      </c>
      <c r="AD48" s="122">
        <v>636.29999999999995</v>
      </c>
      <c r="AE48" s="122"/>
      <c r="AF48" s="122"/>
      <c r="AG48" s="122"/>
      <c r="AH48" s="122"/>
      <c r="AI48" s="121"/>
      <c r="AJ48" s="121"/>
      <c r="AK48" s="122"/>
      <c r="AL48" s="122"/>
      <c r="AM48" s="122"/>
      <c r="AN48" s="122"/>
      <c r="AO48" s="122"/>
      <c r="AP48" s="122"/>
      <c r="AQ48" s="122"/>
      <c r="AR48" s="122"/>
      <c r="AS48" s="122"/>
      <c r="AT48" s="122"/>
      <c r="AU48" s="122"/>
      <c r="AV48" s="122"/>
      <c r="AW48" s="122"/>
      <c r="AX48" s="150"/>
      <c r="AY48" s="144"/>
      <c r="AZ48" s="144"/>
      <c r="BA48" s="122"/>
      <c r="BB48" s="151"/>
      <c r="BC48" s="146"/>
      <c r="BD48" s="146"/>
      <c r="BE48" s="122"/>
    </row>
    <row r="49" spans="1:57" ht="12.95" customHeight="1" x14ac:dyDescent="0.25">
      <c r="A49" s="131">
        <v>47</v>
      </c>
      <c r="B49" s="138">
        <v>0.41599999999999998</v>
      </c>
      <c r="C49" s="138">
        <v>0.438</v>
      </c>
      <c r="D49" s="138">
        <v>0.46</v>
      </c>
      <c r="E49" s="136">
        <v>0.48299999999999998</v>
      </c>
      <c r="F49" s="142">
        <v>0.505</v>
      </c>
      <c r="G49" s="138">
        <v>0.52700000000000002</v>
      </c>
      <c r="H49" s="138">
        <v>0.55000000000000004</v>
      </c>
      <c r="I49" s="138">
        <v>0.57199999999999995</v>
      </c>
      <c r="J49" s="161"/>
      <c r="K49" s="131">
        <v>47</v>
      </c>
      <c r="L49" s="138">
        <v>0.23300000000000001</v>
      </c>
      <c r="M49" s="138">
        <v>0.245</v>
      </c>
      <c r="N49" s="138">
        <v>0.25800000000000001</v>
      </c>
      <c r="O49" s="136">
        <v>0.27</v>
      </c>
      <c r="P49" s="142">
        <v>0.28299999999999997</v>
      </c>
      <c r="Q49" s="138">
        <v>0.29499999999999998</v>
      </c>
      <c r="R49" s="138">
        <v>0.308</v>
      </c>
      <c r="S49" s="138">
        <v>0.32</v>
      </c>
      <c r="T49" s="162"/>
      <c r="U49" s="131">
        <v>47</v>
      </c>
      <c r="V49" s="148">
        <v>4</v>
      </c>
      <c r="W49" s="122"/>
      <c r="X49" s="149">
        <v>73</v>
      </c>
      <c r="Y49" s="140">
        <v>573.9</v>
      </c>
      <c r="Z49" s="140">
        <v>644.79999999999995</v>
      </c>
      <c r="AA49" s="122"/>
      <c r="AB49" s="149">
        <v>72</v>
      </c>
      <c r="AC49" s="122">
        <v>612.20000000000005</v>
      </c>
      <c r="AD49" s="122">
        <v>612.20000000000005</v>
      </c>
      <c r="AE49" s="122"/>
      <c r="AF49" s="122"/>
      <c r="AG49" s="122"/>
      <c r="AH49" s="122"/>
      <c r="AI49" s="122"/>
      <c r="AJ49" s="122"/>
      <c r="AK49" s="122"/>
      <c r="AL49" s="122"/>
      <c r="AM49" s="122"/>
      <c r="AN49" s="122"/>
      <c r="AO49" s="122"/>
      <c r="AP49" s="122"/>
      <c r="AQ49" s="122"/>
      <c r="AR49" s="122"/>
      <c r="AS49" s="122"/>
      <c r="AT49" s="122"/>
      <c r="AU49" s="122"/>
      <c r="AV49" s="122"/>
      <c r="AW49" s="122"/>
      <c r="AX49" s="150"/>
      <c r="AY49" s="144"/>
      <c r="AZ49" s="144"/>
      <c r="BA49" s="122"/>
      <c r="BB49" s="151"/>
      <c r="BC49" s="146"/>
      <c r="BD49" s="146"/>
      <c r="BE49" s="122"/>
    </row>
    <row r="50" spans="1:57" ht="12.95" customHeight="1" x14ac:dyDescent="0.25">
      <c r="A50" s="131">
        <v>48</v>
      </c>
      <c r="B50" s="138">
        <v>0.42499999999999999</v>
      </c>
      <c r="C50" s="138">
        <v>0.44700000000000001</v>
      </c>
      <c r="D50" s="138">
        <v>0.46899999999999997</v>
      </c>
      <c r="E50" s="136">
        <v>0.49199999999999999</v>
      </c>
      <c r="F50" s="142">
        <v>0.51400000000000001</v>
      </c>
      <c r="G50" s="138">
        <v>0.53600000000000003</v>
      </c>
      <c r="H50" s="138">
        <v>0.55800000000000005</v>
      </c>
      <c r="I50" s="138">
        <v>0.58099999999999996</v>
      </c>
      <c r="J50" s="161"/>
      <c r="K50" s="131">
        <v>48</v>
      </c>
      <c r="L50" s="138">
        <v>0.23799999999999999</v>
      </c>
      <c r="M50" s="138">
        <v>0.25</v>
      </c>
      <c r="N50" s="138">
        <v>0.26300000000000001</v>
      </c>
      <c r="O50" s="136">
        <v>0.27500000000000002</v>
      </c>
      <c r="P50" s="142">
        <v>0.28799999999999998</v>
      </c>
      <c r="Q50" s="138">
        <v>0.3</v>
      </c>
      <c r="R50" s="138">
        <v>0.312</v>
      </c>
      <c r="S50" s="138">
        <v>0.32500000000000001</v>
      </c>
      <c r="T50" s="162"/>
      <c r="U50" s="131">
        <v>48</v>
      </c>
      <c r="V50" s="148">
        <v>4</v>
      </c>
      <c r="W50" s="122"/>
      <c r="X50" s="149">
        <v>74</v>
      </c>
      <c r="Y50" s="140">
        <v>549.79999999999995</v>
      </c>
      <c r="Z50" s="140">
        <v>619.29999999999995</v>
      </c>
      <c r="AA50" s="122"/>
      <c r="AB50" s="149">
        <v>73</v>
      </c>
      <c r="AC50" s="122">
        <v>588</v>
      </c>
      <c r="AD50" s="122">
        <v>588</v>
      </c>
      <c r="AE50" s="122"/>
      <c r="AF50" s="122"/>
      <c r="AG50" s="122"/>
      <c r="AH50" s="122"/>
      <c r="AI50" s="122"/>
      <c r="AJ50" s="122"/>
      <c r="AK50" s="122"/>
      <c r="AL50" s="122"/>
      <c r="AM50" s="122"/>
      <c r="AN50" s="122"/>
      <c r="AO50" s="122"/>
      <c r="AP50" s="122"/>
      <c r="AQ50" s="122"/>
      <c r="AR50" s="122"/>
      <c r="AS50" s="122"/>
      <c r="AT50" s="122"/>
      <c r="AU50" s="122"/>
      <c r="AV50" s="122"/>
      <c r="AW50" s="122"/>
      <c r="AX50" s="150"/>
      <c r="AY50" s="144"/>
      <c r="AZ50" s="144"/>
      <c r="BA50" s="122"/>
      <c r="BB50" s="151"/>
      <c r="BC50" s="146"/>
      <c r="BD50" s="146"/>
      <c r="BE50" s="122"/>
    </row>
    <row r="51" spans="1:57" ht="12.95" customHeight="1" x14ac:dyDescent="0.25">
      <c r="A51" s="131">
        <v>49</v>
      </c>
      <c r="B51" s="138">
        <v>0.434</v>
      </c>
      <c r="C51" s="138">
        <v>0.45600000000000002</v>
      </c>
      <c r="D51" s="138">
        <v>0.47799999999999998</v>
      </c>
      <c r="E51" s="136">
        <v>0.5</v>
      </c>
      <c r="F51" s="142">
        <v>0.52300000000000002</v>
      </c>
      <c r="G51" s="138">
        <v>0.54500000000000004</v>
      </c>
      <c r="H51" s="138">
        <v>0.56699999999999995</v>
      </c>
      <c r="I51" s="138">
        <v>0.59</v>
      </c>
      <c r="J51" s="161"/>
      <c r="K51" s="131">
        <v>49</v>
      </c>
      <c r="L51" s="138">
        <v>0.24299999999999999</v>
      </c>
      <c r="M51" s="138">
        <v>0.255</v>
      </c>
      <c r="N51" s="138">
        <v>0.26800000000000002</v>
      </c>
      <c r="O51" s="136">
        <v>0.28000000000000003</v>
      </c>
      <c r="P51" s="142">
        <v>0.29199999999999998</v>
      </c>
      <c r="Q51" s="138">
        <v>0.30499999999999999</v>
      </c>
      <c r="R51" s="138">
        <v>0.317</v>
      </c>
      <c r="S51" s="138">
        <v>0.33</v>
      </c>
      <c r="T51" s="162"/>
      <c r="U51" s="131">
        <v>49</v>
      </c>
      <c r="V51" s="148">
        <v>4</v>
      </c>
      <c r="W51" s="122"/>
      <c r="X51" s="149">
        <v>75</v>
      </c>
      <c r="Y51" s="140">
        <v>525.70000000000005</v>
      </c>
      <c r="Z51" s="140">
        <v>593.70000000000005</v>
      </c>
      <c r="AA51" s="122"/>
      <c r="AB51" s="149">
        <v>74</v>
      </c>
      <c r="AC51" s="122">
        <v>563.70000000000005</v>
      </c>
      <c r="AD51" s="122">
        <v>563.70000000000005</v>
      </c>
      <c r="AE51" s="122"/>
      <c r="AF51" s="122"/>
      <c r="AG51" s="122"/>
      <c r="AH51" s="122"/>
      <c r="AI51" s="122"/>
      <c r="AJ51" s="122"/>
      <c r="AK51" s="122"/>
      <c r="AL51" s="122"/>
      <c r="AM51" s="122"/>
      <c r="AN51" s="122"/>
      <c r="AO51" s="122"/>
      <c r="AP51" s="122"/>
      <c r="AQ51" s="122"/>
      <c r="AR51" s="122"/>
      <c r="AS51" s="122"/>
      <c r="AT51" s="122"/>
      <c r="AU51" s="122"/>
      <c r="AV51" s="122"/>
      <c r="AW51" s="122"/>
      <c r="AX51" s="150"/>
      <c r="AY51" s="144"/>
      <c r="AZ51" s="144"/>
      <c r="BA51" s="122"/>
      <c r="BB51" s="151"/>
      <c r="BC51" s="146"/>
      <c r="BD51" s="146"/>
      <c r="BE51" s="122"/>
    </row>
    <row r="52" spans="1:57" ht="12.95" customHeight="1" x14ac:dyDescent="0.25">
      <c r="A52" s="131">
        <v>50</v>
      </c>
      <c r="B52" s="138">
        <v>0.442</v>
      </c>
      <c r="C52" s="138">
        <v>0.46500000000000002</v>
      </c>
      <c r="D52" s="138">
        <v>0.48699999999999999</v>
      </c>
      <c r="E52" s="136">
        <v>0.50900000000000001</v>
      </c>
      <c r="F52" s="142">
        <v>0.53200000000000003</v>
      </c>
      <c r="G52" s="138">
        <v>0.55400000000000005</v>
      </c>
      <c r="H52" s="138">
        <v>0.57599999999999996</v>
      </c>
      <c r="I52" s="138">
        <v>0.59799999999999998</v>
      </c>
      <c r="J52" s="161"/>
      <c r="K52" s="131">
        <v>50</v>
      </c>
      <c r="L52" s="138">
        <v>0.248</v>
      </c>
      <c r="M52" s="138">
        <v>0.26</v>
      </c>
      <c r="N52" s="138">
        <v>0.27200000000000002</v>
      </c>
      <c r="O52" s="136">
        <v>0.28499999999999998</v>
      </c>
      <c r="P52" s="142">
        <v>0.29699999999999999</v>
      </c>
      <c r="Q52" s="138">
        <v>0.31</v>
      </c>
      <c r="R52" s="138">
        <v>0.32200000000000001</v>
      </c>
      <c r="S52" s="138">
        <v>0.33500000000000002</v>
      </c>
      <c r="T52" s="162"/>
      <c r="U52" s="131">
        <v>50</v>
      </c>
      <c r="V52" s="148">
        <v>4</v>
      </c>
      <c r="W52" s="122"/>
      <c r="X52" s="149">
        <v>76</v>
      </c>
      <c r="Y52" s="140">
        <v>501.6</v>
      </c>
      <c r="Z52" s="140">
        <v>568</v>
      </c>
      <c r="AA52" s="122"/>
      <c r="AB52" s="149">
        <v>75</v>
      </c>
      <c r="AC52" s="122">
        <v>539.29999999999995</v>
      </c>
      <c r="AD52" s="122">
        <v>539.29999999999995</v>
      </c>
      <c r="AE52" s="122"/>
      <c r="AF52" s="122"/>
      <c r="AG52" s="122"/>
      <c r="AH52" s="122"/>
      <c r="AI52" s="122"/>
      <c r="AJ52" s="25"/>
      <c r="AK52" s="122"/>
      <c r="AL52" s="122"/>
      <c r="AM52" s="122"/>
      <c r="AN52" s="122"/>
      <c r="AO52" s="122"/>
      <c r="AP52" s="122"/>
      <c r="AQ52" s="122"/>
      <c r="AR52" s="122"/>
      <c r="AS52" s="122"/>
      <c r="AT52" s="122"/>
      <c r="AU52" s="122"/>
      <c r="AV52" s="122"/>
      <c r="AW52" s="122"/>
      <c r="AX52" s="150"/>
      <c r="AY52" s="144"/>
      <c r="AZ52" s="144"/>
      <c r="BA52" s="122"/>
      <c r="BB52" s="151"/>
      <c r="BC52" s="146"/>
      <c r="BD52" s="146"/>
      <c r="BE52" s="122"/>
    </row>
    <row r="53" spans="1:57" ht="12.95" customHeight="1" x14ac:dyDescent="0.25">
      <c r="A53" s="131">
        <v>51</v>
      </c>
      <c r="B53" s="138">
        <v>0.46100000000000002</v>
      </c>
      <c r="C53" s="138">
        <v>0.48299999999999998</v>
      </c>
      <c r="D53" s="138">
        <v>0.504</v>
      </c>
      <c r="E53" s="136">
        <v>0.52600000000000002</v>
      </c>
      <c r="F53" s="142">
        <v>0.54700000000000004</v>
      </c>
      <c r="G53" s="138">
        <v>0.56899999999999995</v>
      </c>
      <c r="H53" s="138">
        <v>0.59</v>
      </c>
      <c r="I53" s="138">
        <v>0.61199999999999999</v>
      </c>
      <c r="J53" s="161"/>
      <c r="K53" s="131">
        <v>51</v>
      </c>
      <c r="L53" s="138">
        <v>0.27300000000000002</v>
      </c>
      <c r="M53" s="138">
        <v>0.28499999999999998</v>
      </c>
      <c r="N53" s="138">
        <v>0.29699999999999999</v>
      </c>
      <c r="O53" s="136">
        <v>0.309</v>
      </c>
      <c r="P53" s="142">
        <v>0.32100000000000001</v>
      </c>
      <c r="Q53" s="138">
        <v>0.33300000000000002</v>
      </c>
      <c r="R53" s="138">
        <v>0.34499999999999997</v>
      </c>
      <c r="S53" s="138">
        <v>0.35699999999999998</v>
      </c>
      <c r="T53" s="162"/>
      <c r="U53" s="131">
        <v>51</v>
      </c>
      <c r="V53" s="148">
        <v>4</v>
      </c>
      <c r="W53" s="122"/>
      <c r="X53" s="149">
        <v>77</v>
      </c>
      <c r="Y53" s="140">
        <v>477.7</v>
      </c>
      <c r="Z53" s="140">
        <v>542.20000000000005</v>
      </c>
      <c r="AA53" s="122"/>
      <c r="AB53" s="149">
        <v>76</v>
      </c>
      <c r="AC53" s="122">
        <v>515</v>
      </c>
      <c r="AD53" s="122">
        <v>515</v>
      </c>
      <c r="AE53" s="122"/>
      <c r="AF53" s="122"/>
      <c r="AG53" s="122"/>
      <c r="AH53" s="122"/>
      <c r="AI53" s="122"/>
      <c r="AJ53" s="122"/>
      <c r="AK53" s="122"/>
      <c r="AL53" s="122"/>
      <c r="AM53" s="122"/>
      <c r="AN53" s="122"/>
      <c r="AO53" s="122"/>
      <c r="AP53" s="122"/>
      <c r="AQ53" s="122"/>
      <c r="AR53" s="122"/>
      <c r="AS53" s="122"/>
      <c r="AT53" s="122"/>
      <c r="AU53" s="122"/>
      <c r="AV53" s="122"/>
      <c r="AW53" s="122"/>
      <c r="AX53" s="150"/>
      <c r="AY53" s="144"/>
      <c r="AZ53" s="144"/>
      <c r="BA53" s="122"/>
      <c r="BB53" s="151"/>
      <c r="BC53" s="146"/>
      <c r="BD53" s="146"/>
      <c r="BE53" s="122"/>
    </row>
    <row r="54" spans="1:57" ht="12.95" customHeight="1" x14ac:dyDescent="0.25">
      <c r="A54" s="131">
        <v>52</v>
      </c>
      <c r="B54" s="138">
        <v>0.48</v>
      </c>
      <c r="C54" s="138">
        <v>0.5</v>
      </c>
      <c r="D54" s="138">
        <v>0.52100000000000002</v>
      </c>
      <c r="E54" s="136">
        <v>0.54200000000000004</v>
      </c>
      <c r="F54" s="142">
        <v>0.56299999999999994</v>
      </c>
      <c r="G54" s="138">
        <v>0.58399999999999996</v>
      </c>
      <c r="H54" s="138">
        <v>0.60399999999999998</v>
      </c>
      <c r="I54" s="138">
        <v>0.625</v>
      </c>
      <c r="J54" s="161"/>
      <c r="K54" s="131">
        <v>52</v>
      </c>
      <c r="L54" s="138">
        <v>0.29799999999999999</v>
      </c>
      <c r="M54" s="138">
        <v>0.309</v>
      </c>
      <c r="N54" s="138">
        <v>0.32100000000000001</v>
      </c>
      <c r="O54" s="136">
        <v>0.33300000000000002</v>
      </c>
      <c r="P54" s="142">
        <v>0.34399999999999997</v>
      </c>
      <c r="Q54" s="138">
        <v>0.35599999999999998</v>
      </c>
      <c r="R54" s="138">
        <v>0.36799999999999999</v>
      </c>
      <c r="S54" s="138">
        <v>0.379</v>
      </c>
      <c r="T54" s="162"/>
      <c r="U54" s="131">
        <v>52</v>
      </c>
      <c r="V54" s="148">
        <v>4</v>
      </c>
      <c r="W54" s="122"/>
      <c r="X54" s="149">
        <v>78</v>
      </c>
      <c r="Y54" s="140">
        <v>454</v>
      </c>
      <c r="Z54" s="140">
        <v>516.4</v>
      </c>
      <c r="AA54" s="122"/>
      <c r="AB54" s="149">
        <v>77</v>
      </c>
      <c r="AC54" s="122">
        <v>490.8</v>
      </c>
      <c r="AD54" s="122">
        <v>490.8</v>
      </c>
      <c r="AE54" s="122"/>
      <c r="AF54" s="122"/>
      <c r="AG54" s="122"/>
      <c r="AH54" s="122"/>
      <c r="AI54" s="122"/>
      <c r="AJ54" s="122"/>
      <c r="AK54" s="402" t="s">
        <v>104</v>
      </c>
      <c r="AL54" s="404"/>
      <c r="AM54" s="404"/>
      <c r="AN54" s="404"/>
      <c r="AO54" s="404"/>
      <c r="AP54" s="122"/>
      <c r="AQ54" s="122"/>
      <c r="AR54" s="122"/>
      <c r="AS54" s="122"/>
      <c r="AT54" s="122"/>
      <c r="AU54" s="122"/>
      <c r="AV54" s="122"/>
      <c r="AW54" s="122"/>
      <c r="AX54" s="150"/>
      <c r="AY54" s="144"/>
      <c r="AZ54" s="144"/>
      <c r="BA54" s="122"/>
      <c r="BB54" s="151"/>
      <c r="BC54" s="146"/>
      <c r="BD54" s="146"/>
      <c r="BE54" s="122"/>
    </row>
    <row r="55" spans="1:57" ht="12.95" customHeight="1" x14ac:dyDescent="0.25">
      <c r="A55" s="131">
        <v>53</v>
      </c>
      <c r="B55" s="138">
        <v>0.498</v>
      </c>
      <c r="C55" s="138">
        <v>0.51800000000000002</v>
      </c>
      <c r="D55" s="138">
        <v>0.53800000000000003</v>
      </c>
      <c r="E55" s="136">
        <v>0.55800000000000005</v>
      </c>
      <c r="F55" s="142">
        <v>0.57799999999999996</v>
      </c>
      <c r="G55" s="138">
        <v>0.59799999999999998</v>
      </c>
      <c r="H55" s="138">
        <v>0.61899999999999999</v>
      </c>
      <c r="I55" s="138">
        <v>0.63900000000000001</v>
      </c>
      <c r="J55" s="161"/>
      <c r="K55" s="131">
        <v>53</v>
      </c>
      <c r="L55" s="138">
        <v>0.32300000000000001</v>
      </c>
      <c r="M55" s="138">
        <v>0.33400000000000002</v>
      </c>
      <c r="N55" s="138">
        <v>0.34499999999999997</v>
      </c>
      <c r="O55" s="136">
        <v>0.35599999999999998</v>
      </c>
      <c r="P55" s="142">
        <v>0.36799999999999999</v>
      </c>
      <c r="Q55" s="138">
        <v>0.379</v>
      </c>
      <c r="R55" s="138">
        <v>0.39</v>
      </c>
      <c r="S55" s="138">
        <v>0.40100000000000002</v>
      </c>
      <c r="T55" s="162"/>
      <c r="U55" s="131">
        <v>53</v>
      </c>
      <c r="V55" s="148">
        <v>4</v>
      </c>
      <c r="W55" s="122"/>
      <c r="X55" s="149">
        <v>79</v>
      </c>
      <c r="Y55" s="140">
        <v>430.6</v>
      </c>
      <c r="Z55" s="140">
        <v>490.7</v>
      </c>
      <c r="AA55" s="122"/>
      <c r="AB55" s="149">
        <v>78</v>
      </c>
      <c r="AC55" s="122">
        <v>466.8</v>
      </c>
      <c r="AD55" s="122">
        <v>466.8</v>
      </c>
      <c r="AE55" s="122"/>
      <c r="AF55" s="122"/>
      <c r="AG55" s="122"/>
      <c r="AH55" s="122"/>
      <c r="AI55" s="122"/>
      <c r="AJ55" s="122"/>
      <c r="AK55" s="404"/>
      <c r="AL55" s="404"/>
      <c r="AM55" s="404"/>
      <c r="AN55" s="404"/>
      <c r="AO55" s="404"/>
      <c r="AP55" s="122"/>
      <c r="AQ55" s="122"/>
      <c r="AR55" s="122"/>
      <c r="AS55" s="122"/>
      <c r="AT55" s="122"/>
      <c r="AU55" s="122"/>
      <c r="AV55" s="122"/>
      <c r="AW55" s="122"/>
      <c r="AX55" s="150"/>
      <c r="AY55" s="144"/>
      <c r="AZ55" s="144"/>
      <c r="BA55" s="122"/>
      <c r="BB55" s="151"/>
      <c r="BC55" s="146"/>
      <c r="BD55" s="146"/>
      <c r="BE55" s="122"/>
    </row>
    <row r="56" spans="1:57" ht="12.95" customHeight="1" x14ac:dyDescent="0.25">
      <c r="A56" s="131">
        <v>54</v>
      </c>
      <c r="B56" s="138">
        <v>0.51700000000000002</v>
      </c>
      <c r="C56" s="138">
        <v>0.53600000000000003</v>
      </c>
      <c r="D56" s="138">
        <v>0.55500000000000005</v>
      </c>
      <c r="E56" s="136">
        <v>0.57499999999999996</v>
      </c>
      <c r="F56" s="142">
        <v>0.59399999999999997</v>
      </c>
      <c r="G56" s="138">
        <v>0.61299999999999999</v>
      </c>
      <c r="H56" s="138">
        <v>0.63300000000000001</v>
      </c>
      <c r="I56" s="138">
        <v>0.65200000000000002</v>
      </c>
      <c r="J56" s="161"/>
      <c r="K56" s="131">
        <v>54</v>
      </c>
      <c r="L56" s="138">
        <v>0.34799999999999998</v>
      </c>
      <c r="M56" s="138">
        <v>0.35899999999999999</v>
      </c>
      <c r="N56" s="138">
        <v>0.36899999999999999</v>
      </c>
      <c r="O56" s="136">
        <v>0.38</v>
      </c>
      <c r="P56" s="142">
        <v>0.39100000000000001</v>
      </c>
      <c r="Q56" s="138">
        <v>0.40200000000000002</v>
      </c>
      <c r="R56" s="138">
        <v>0.41299999999999998</v>
      </c>
      <c r="S56" s="138">
        <v>0.42399999999999999</v>
      </c>
      <c r="T56" s="162"/>
      <c r="U56" s="131">
        <v>54</v>
      </c>
      <c r="V56" s="148">
        <v>4</v>
      </c>
      <c r="W56" s="122"/>
      <c r="X56" s="149">
        <v>80</v>
      </c>
      <c r="Y56" s="140">
        <v>407.5</v>
      </c>
      <c r="Z56" s="140">
        <v>465.2</v>
      </c>
      <c r="AA56" s="122"/>
      <c r="AB56" s="149">
        <v>79</v>
      </c>
      <c r="AC56" s="122">
        <v>443</v>
      </c>
      <c r="AD56" s="122">
        <v>443</v>
      </c>
      <c r="AE56" s="122"/>
      <c r="AF56" s="122"/>
      <c r="AG56" s="122"/>
      <c r="AH56" s="122"/>
      <c r="AI56" s="122"/>
      <c r="AJ56" s="122"/>
      <c r="AK56" s="404"/>
      <c r="AL56" s="404"/>
      <c r="AM56" s="404"/>
      <c r="AN56" s="404"/>
      <c r="AO56" s="404"/>
      <c r="AP56" s="122"/>
      <c r="AQ56" s="122"/>
      <c r="AR56" s="122"/>
      <c r="AS56" s="122"/>
      <c r="AT56" s="122"/>
      <c r="AU56" s="122"/>
      <c r="AV56" s="122"/>
      <c r="AW56" s="122"/>
      <c r="AX56" s="150"/>
      <c r="AY56" s="144"/>
      <c r="AZ56" s="144"/>
      <c r="BA56" s="122"/>
      <c r="BB56" s="151"/>
      <c r="BC56" s="146"/>
      <c r="BD56" s="146"/>
      <c r="BE56" s="122"/>
    </row>
    <row r="57" spans="1:57" ht="14.1" customHeight="1" x14ac:dyDescent="0.25">
      <c r="A57" s="131">
        <v>55</v>
      </c>
      <c r="B57" s="138">
        <v>0.53500000000000003</v>
      </c>
      <c r="C57" s="138">
        <v>0.55400000000000005</v>
      </c>
      <c r="D57" s="138">
        <v>0.57199999999999995</v>
      </c>
      <c r="E57" s="138">
        <v>0.59099999999999997</v>
      </c>
      <c r="F57" s="142">
        <v>0.61</v>
      </c>
      <c r="G57" s="136">
        <v>0.628</v>
      </c>
      <c r="H57" s="137">
        <v>0.64700000000000002</v>
      </c>
      <c r="I57" s="138">
        <v>0.66500000000000004</v>
      </c>
      <c r="J57" s="161"/>
      <c r="K57" s="131">
        <v>55</v>
      </c>
      <c r="L57" s="138">
        <v>0.373</v>
      </c>
      <c r="M57" s="138">
        <v>0.38300000000000001</v>
      </c>
      <c r="N57" s="138">
        <v>0.39400000000000002</v>
      </c>
      <c r="O57" s="138">
        <v>0.40400000000000003</v>
      </c>
      <c r="P57" s="142">
        <v>0.41499999999999998</v>
      </c>
      <c r="Q57" s="136">
        <v>0.42499999999999999</v>
      </c>
      <c r="R57" s="137">
        <v>0.435</v>
      </c>
      <c r="S57" s="138">
        <v>0.44600000000000001</v>
      </c>
      <c r="T57" s="162"/>
      <c r="U57" s="131">
        <v>55</v>
      </c>
      <c r="V57" s="148">
        <v>5</v>
      </c>
      <c r="W57" s="122"/>
      <c r="X57" s="149">
        <v>81</v>
      </c>
      <c r="Y57" s="140">
        <v>384.9</v>
      </c>
      <c r="Z57" s="140">
        <v>440</v>
      </c>
      <c r="AA57" s="122"/>
      <c r="AB57" s="149">
        <v>80</v>
      </c>
      <c r="AC57" s="122">
        <v>419.5</v>
      </c>
      <c r="AD57" s="122">
        <v>419.5</v>
      </c>
      <c r="AE57" s="122"/>
      <c r="AF57" s="122"/>
      <c r="AG57" s="122"/>
      <c r="AH57" s="122"/>
      <c r="AI57" s="122"/>
      <c r="AJ57" s="122"/>
      <c r="AK57" s="404"/>
      <c r="AL57" s="404"/>
      <c r="AM57" s="404"/>
      <c r="AN57" s="404"/>
      <c r="AO57" s="404"/>
      <c r="AP57" s="122"/>
      <c r="AQ57" s="122"/>
      <c r="AR57" s="122"/>
      <c r="AS57" s="122"/>
      <c r="AT57" s="122"/>
      <c r="AU57" s="122"/>
      <c r="AV57" s="122"/>
      <c r="AW57" s="122"/>
      <c r="AX57" s="150"/>
      <c r="AY57" s="144"/>
      <c r="AZ57" s="144"/>
      <c r="BA57" s="122"/>
      <c r="BB57" s="151"/>
      <c r="BC57" s="146"/>
      <c r="BD57" s="146"/>
      <c r="BE57" s="122"/>
    </row>
    <row r="58" spans="1:57" ht="12.95" customHeight="1" x14ac:dyDescent="0.25">
      <c r="A58" s="131">
        <v>56</v>
      </c>
      <c r="B58" s="138">
        <v>0.55400000000000005</v>
      </c>
      <c r="C58" s="138">
        <v>0.57199999999999995</v>
      </c>
      <c r="D58" s="138">
        <v>0.59</v>
      </c>
      <c r="E58" s="138">
        <v>0.60699999999999998</v>
      </c>
      <c r="F58" s="142">
        <v>0.625</v>
      </c>
      <c r="G58" s="136">
        <v>0.64300000000000002</v>
      </c>
      <c r="H58" s="137">
        <v>0.66100000000000003</v>
      </c>
      <c r="I58" s="138">
        <v>0.67900000000000005</v>
      </c>
      <c r="J58" s="161"/>
      <c r="K58" s="131">
        <v>56</v>
      </c>
      <c r="L58" s="138">
        <v>0.39800000000000002</v>
      </c>
      <c r="M58" s="138">
        <v>0.40799999999999997</v>
      </c>
      <c r="N58" s="138">
        <v>0.41799999999999998</v>
      </c>
      <c r="O58" s="138">
        <v>0.42799999999999999</v>
      </c>
      <c r="P58" s="142">
        <v>0.438</v>
      </c>
      <c r="Q58" s="136">
        <v>0.44800000000000001</v>
      </c>
      <c r="R58" s="137">
        <v>0.45800000000000002</v>
      </c>
      <c r="S58" s="138">
        <v>0.46800000000000003</v>
      </c>
      <c r="T58" s="162"/>
      <c r="U58" s="131">
        <v>56</v>
      </c>
      <c r="V58" s="148">
        <v>5</v>
      </c>
      <c r="W58" s="122"/>
      <c r="X58" s="149">
        <v>82</v>
      </c>
      <c r="Y58" s="140">
        <v>363</v>
      </c>
      <c r="Z58" s="140">
        <v>415.1</v>
      </c>
      <c r="AA58" s="122"/>
      <c r="AB58" s="149">
        <v>81</v>
      </c>
      <c r="AC58" s="122">
        <v>396.5</v>
      </c>
      <c r="AD58" s="122">
        <v>396.5</v>
      </c>
      <c r="AE58" s="122"/>
      <c r="AF58" s="122"/>
      <c r="AG58" s="122"/>
      <c r="AH58" s="122"/>
      <c r="AI58" s="122"/>
      <c r="AJ58" s="122"/>
      <c r="AK58" s="404"/>
      <c r="AL58" s="404"/>
      <c r="AM58" s="404"/>
      <c r="AN58" s="404"/>
      <c r="AO58" s="404"/>
      <c r="AP58" s="122"/>
      <c r="AQ58" s="122"/>
      <c r="AR58" s="122"/>
      <c r="AS58" s="122"/>
      <c r="AT58" s="122"/>
      <c r="AU58" s="122"/>
      <c r="AV58" s="122"/>
      <c r="AW58" s="122"/>
      <c r="AX58" s="150"/>
      <c r="AY58" s="144"/>
      <c r="AZ58" s="144"/>
      <c r="BA58" s="122"/>
      <c r="BB58" s="151"/>
      <c r="BC58" s="146"/>
      <c r="BD58" s="146"/>
      <c r="BE58" s="122"/>
    </row>
    <row r="59" spans="1:57" ht="12.95" customHeight="1" x14ac:dyDescent="0.25">
      <c r="A59" s="131">
        <v>57</v>
      </c>
      <c r="B59" s="138">
        <v>0.57199999999999995</v>
      </c>
      <c r="C59" s="138">
        <v>0.59</v>
      </c>
      <c r="D59" s="138">
        <v>0.60699999999999998</v>
      </c>
      <c r="E59" s="138">
        <v>0.624</v>
      </c>
      <c r="F59" s="142">
        <v>0.64100000000000001</v>
      </c>
      <c r="G59" s="136">
        <v>0.65800000000000003</v>
      </c>
      <c r="H59" s="137">
        <v>0.67500000000000004</v>
      </c>
      <c r="I59" s="138">
        <v>0.69199999999999995</v>
      </c>
      <c r="J59" s="161"/>
      <c r="K59" s="131">
        <v>57</v>
      </c>
      <c r="L59" s="138">
        <v>0.42299999999999999</v>
      </c>
      <c r="M59" s="138">
        <v>0.433</v>
      </c>
      <c r="N59" s="138">
        <v>0.442</v>
      </c>
      <c r="O59" s="138">
        <v>0.45200000000000001</v>
      </c>
      <c r="P59" s="142">
        <v>0.46100000000000002</v>
      </c>
      <c r="Q59" s="136">
        <v>0.47099999999999997</v>
      </c>
      <c r="R59" s="137">
        <v>0.48</v>
      </c>
      <c r="S59" s="138">
        <v>0.49</v>
      </c>
      <c r="T59" s="162"/>
      <c r="U59" s="131">
        <v>57</v>
      </c>
      <c r="V59" s="148">
        <v>5</v>
      </c>
      <c r="W59" s="122"/>
      <c r="X59" s="149">
        <v>83</v>
      </c>
      <c r="Y59" s="140">
        <v>341.6</v>
      </c>
      <c r="Z59" s="140">
        <v>390.8</v>
      </c>
      <c r="AA59" s="122"/>
      <c r="AB59" s="149">
        <v>82</v>
      </c>
      <c r="AC59" s="122">
        <v>373.9</v>
      </c>
      <c r="AD59" s="122">
        <v>373.9</v>
      </c>
      <c r="AE59" s="122"/>
      <c r="AF59" s="122"/>
      <c r="AG59" s="122"/>
      <c r="AH59" s="122"/>
      <c r="AI59" s="122"/>
      <c r="AJ59" s="122"/>
      <c r="AK59" s="122"/>
      <c r="AL59" s="122"/>
      <c r="AM59" s="122"/>
      <c r="AN59" s="122"/>
      <c r="AO59" s="122"/>
      <c r="AP59" s="122"/>
      <c r="AQ59" s="122"/>
      <c r="AR59" s="122"/>
      <c r="AS59" s="122"/>
      <c r="AT59" s="122"/>
      <c r="AU59" s="122"/>
      <c r="AV59" s="122"/>
      <c r="AW59" s="122"/>
      <c r="AX59" s="150"/>
      <c r="AY59" s="144"/>
      <c r="AZ59" s="144"/>
      <c r="BA59" s="122"/>
      <c r="BB59" s="151"/>
      <c r="BC59" s="146"/>
      <c r="BD59" s="146"/>
      <c r="BE59" s="122"/>
    </row>
    <row r="60" spans="1:57" ht="12.95" customHeight="1" x14ac:dyDescent="0.25">
      <c r="A60" s="131">
        <v>58</v>
      </c>
      <c r="B60" s="138">
        <v>0.59099999999999997</v>
      </c>
      <c r="C60" s="138">
        <v>0.60699999999999998</v>
      </c>
      <c r="D60" s="138">
        <v>0.624</v>
      </c>
      <c r="E60" s="138">
        <v>0.64</v>
      </c>
      <c r="F60" s="142">
        <v>0.65600000000000003</v>
      </c>
      <c r="G60" s="136">
        <v>0.67300000000000004</v>
      </c>
      <c r="H60" s="137">
        <v>0.68899999999999995</v>
      </c>
      <c r="I60" s="138">
        <v>0.70599999999999996</v>
      </c>
      <c r="J60" s="161"/>
      <c r="K60" s="131">
        <v>58</v>
      </c>
      <c r="L60" s="138">
        <v>0.44800000000000001</v>
      </c>
      <c r="M60" s="138">
        <v>0.45700000000000002</v>
      </c>
      <c r="N60" s="138">
        <v>0.46600000000000003</v>
      </c>
      <c r="O60" s="138">
        <v>0.47599999999999998</v>
      </c>
      <c r="P60" s="142">
        <v>0.48499999999999999</v>
      </c>
      <c r="Q60" s="136">
        <v>0.49399999999999999</v>
      </c>
      <c r="R60" s="137">
        <v>0.503</v>
      </c>
      <c r="S60" s="138">
        <v>0.51200000000000001</v>
      </c>
      <c r="T60" s="162"/>
      <c r="U60" s="131">
        <v>58</v>
      </c>
      <c r="V60" s="148">
        <v>5</v>
      </c>
      <c r="W60" s="122"/>
      <c r="X60" s="149">
        <v>84</v>
      </c>
      <c r="Y60" s="140">
        <v>321.10000000000002</v>
      </c>
      <c r="Z60" s="140">
        <v>367</v>
      </c>
      <c r="AA60" s="122"/>
      <c r="AB60" s="149">
        <v>83</v>
      </c>
      <c r="AC60" s="122">
        <v>351.8</v>
      </c>
      <c r="AD60" s="122">
        <v>351.8</v>
      </c>
      <c r="AE60" s="122"/>
      <c r="AF60" s="122"/>
      <c r="AG60" s="122"/>
      <c r="AH60" s="122"/>
      <c r="AI60" s="122"/>
      <c r="AJ60" s="122"/>
      <c r="AK60" s="122"/>
      <c r="AL60" s="122"/>
      <c r="AM60" s="122"/>
      <c r="AN60" s="122"/>
      <c r="AO60" s="122"/>
      <c r="AP60" s="122"/>
      <c r="AQ60" s="122"/>
      <c r="AR60" s="122"/>
      <c r="AS60" s="122"/>
      <c r="AT60" s="122"/>
      <c r="AU60" s="122"/>
      <c r="AV60" s="122"/>
      <c r="AW60" s="122"/>
      <c r="AX60" s="150"/>
      <c r="AY60" s="144"/>
      <c r="AZ60" s="144"/>
      <c r="BA60" s="122"/>
      <c r="BB60" s="151"/>
      <c r="BC60" s="146"/>
      <c r="BD60" s="146"/>
      <c r="BE60" s="122"/>
    </row>
    <row r="61" spans="1:57" ht="12.95" customHeight="1" x14ac:dyDescent="0.25">
      <c r="A61" s="131">
        <v>59</v>
      </c>
      <c r="B61" s="138">
        <v>0.61</v>
      </c>
      <c r="C61" s="138">
        <v>0.625</v>
      </c>
      <c r="D61" s="138">
        <v>0.64100000000000001</v>
      </c>
      <c r="E61" s="138">
        <v>0.65600000000000003</v>
      </c>
      <c r="F61" s="142">
        <v>0.67200000000000004</v>
      </c>
      <c r="G61" s="136">
        <v>0.68799999999999994</v>
      </c>
      <c r="H61" s="137">
        <v>0.70299999999999996</v>
      </c>
      <c r="I61" s="138">
        <v>0.71899999999999997</v>
      </c>
      <c r="J61" s="161"/>
      <c r="K61" s="131">
        <v>59</v>
      </c>
      <c r="L61" s="138">
        <v>0.47299999999999998</v>
      </c>
      <c r="M61" s="138">
        <v>0.48199999999999998</v>
      </c>
      <c r="N61" s="138">
        <v>0.49099999999999999</v>
      </c>
      <c r="O61" s="138">
        <v>0.499</v>
      </c>
      <c r="P61" s="142">
        <v>0.50800000000000001</v>
      </c>
      <c r="Q61" s="136">
        <v>0.51700000000000002</v>
      </c>
      <c r="R61" s="137">
        <v>0.52600000000000002</v>
      </c>
      <c r="S61" s="138">
        <v>0.53400000000000003</v>
      </c>
      <c r="T61" s="162"/>
      <c r="U61" s="131">
        <v>59</v>
      </c>
      <c r="V61" s="148">
        <v>5</v>
      </c>
      <c r="W61" s="122"/>
      <c r="X61" s="149">
        <v>85</v>
      </c>
      <c r="Y61" s="140">
        <v>301.5</v>
      </c>
      <c r="Z61" s="140">
        <v>343.9</v>
      </c>
      <c r="AA61" s="122"/>
      <c r="AB61" s="149">
        <v>84</v>
      </c>
      <c r="AC61" s="122">
        <v>330.3</v>
      </c>
      <c r="AD61" s="122">
        <v>330.3</v>
      </c>
      <c r="AE61" s="122"/>
      <c r="AF61" s="122"/>
      <c r="AG61" s="122"/>
      <c r="AH61" s="122"/>
      <c r="AI61" s="122"/>
      <c r="AJ61" s="122"/>
      <c r="AK61" s="122"/>
      <c r="AL61" s="122"/>
      <c r="AM61" s="122"/>
      <c r="AN61" s="122"/>
      <c r="AO61" s="122"/>
      <c r="AP61" s="122"/>
      <c r="AQ61" s="122"/>
      <c r="AR61" s="122"/>
      <c r="AS61" s="122"/>
      <c r="AT61" s="122"/>
      <c r="AU61" s="122"/>
      <c r="AV61" s="122"/>
      <c r="AW61" s="122"/>
      <c r="AX61" s="150"/>
      <c r="AY61" s="144"/>
      <c r="AZ61" s="144"/>
      <c r="BA61" s="122"/>
      <c r="BB61" s="151"/>
      <c r="BC61" s="146"/>
      <c r="BD61" s="146"/>
      <c r="BE61" s="122"/>
    </row>
    <row r="62" spans="1:57" ht="12.95" customHeight="1" x14ac:dyDescent="0.25">
      <c r="A62" s="131">
        <v>60</v>
      </c>
      <c r="B62" s="138">
        <v>0.628</v>
      </c>
      <c r="C62" s="138">
        <v>0.64300000000000002</v>
      </c>
      <c r="D62" s="138">
        <v>0.65800000000000003</v>
      </c>
      <c r="E62" s="138">
        <v>0.67300000000000004</v>
      </c>
      <c r="F62" s="142">
        <v>0.68799999999999994</v>
      </c>
      <c r="G62" s="136">
        <v>0.70299999999999996</v>
      </c>
      <c r="H62" s="137">
        <v>0.71699999999999997</v>
      </c>
      <c r="I62" s="138">
        <v>0.73199999999999998</v>
      </c>
      <c r="J62" s="161"/>
      <c r="K62" s="131">
        <v>60</v>
      </c>
      <c r="L62" s="138">
        <v>0.498</v>
      </c>
      <c r="M62" s="138">
        <v>0.50700000000000001</v>
      </c>
      <c r="N62" s="138">
        <v>0.51500000000000001</v>
      </c>
      <c r="O62" s="138">
        <v>0.52300000000000002</v>
      </c>
      <c r="P62" s="142">
        <v>0.53200000000000003</v>
      </c>
      <c r="Q62" s="136">
        <v>0.54</v>
      </c>
      <c r="R62" s="137">
        <v>0.54800000000000004</v>
      </c>
      <c r="S62" s="138">
        <v>0.55700000000000005</v>
      </c>
      <c r="T62" s="162"/>
      <c r="U62" s="131">
        <v>60</v>
      </c>
      <c r="V62" s="148">
        <v>5</v>
      </c>
      <c r="W62" s="122"/>
      <c r="X62" s="149">
        <v>86</v>
      </c>
      <c r="Y62" s="140">
        <v>282.8</v>
      </c>
      <c r="Z62" s="140">
        <v>321.60000000000002</v>
      </c>
      <c r="AA62" s="122"/>
      <c r="AB62" s="149">
        <v>85</v>
      </c>
      <c r="AC62" s="122">
        <v>309.5</v>
      </c>
      <c r="AD62" s="122">
        <v>309.5</v>
      </c>
      <c r="AE62" s="122"/>
      <c r="AF62" s="122"/>
      <c r="AG62" s="122"/>
      <c r="AH62" s="122"/>
      <c r="AI62" s="122"/>
      <c r="AJ62" s="122"/>
      <c r="AK62" s="122"/>
      <c r="AL62" s="122"/>
      <c r="AM62" s="122"/>
      <c r="AN62" s="122"/>
      <c r="AO62" s="122"/>
      <c r="AP62" s="122"/>
      <c r="AQ62" s="122"/>
      <c r="AR62" s="122"/>
      <c r="AS62" s="122"/>
      <c r="AT62" s="122"/>
      <c r="AU62" s="122"/>
      <c r="AV62" s="122"/>
      <c r="AW62" s="122"/>
      <c r="AX62" s="150"/>
      <c r="AY62" s="144"/>
      <c r="AZ62" s="144"/>
      <c r="BA62" s="122"/>
      <c r="BB62" s="151"/>
      <c r="BC62" s="146"/>
      <c r="BD62" s="146"/>
      <c r="BE62" s="122"/>
    </row>
    <row r="63" spans="1:57" ht="12.95" customHeight="1" x14ac:dyDescent="0.25">
      <c r="A63" s="131">
        <v>61</v>
      </c>
      <c r="B63" s="138">
        <v>0.64700000000000002</v>
      </c>
      <c r="C63" s="138">
        <v>0.66100000000000003</v>
      </c>
      <c r="D63" s="138">
        <v>0.67500000000000004</v>
      </c>
      <c r="E63" s="138">
        <v>0.68899999999999995</v>
      </c>
      <c r="F63" s="142">
        <v>0.70299999999999996</v>
      </c>
      <c r="G63" s="136">
        <v>0.71699999999999997</v>
      </c>
      <c r="H63" s="137">
        <v>0.73199999999999998</v>
      </c>
      <c r="I63" s="138">
        <v>0.746</v>
      </c>
      <c r="J63" s="161"/>
      <c r="K63" s="131">
        <v>61</v>
      </c>
      <c r="L63" s="138">
        <v>0.52300000000000002</v>
      </c>
      <c r="M63" s="138">
        <v>0.53100000000000003</v>
      </c>
      <c r="N63" s="138">
        <v>0.53900000000000003</v>
      </c>
      <c r="O63" s="138">
        <v>0.54700000000000004</v>
      </c>
      <c r="P63" s="142">
        <v>0.55500000000000005</v>
      </c>
      <c r="Q63" s="136">
        <v>0.56299999999999994</v>
      </c>
      <c r="R63" s="137">
        <v>0.57099999999999995</v>
      </c>
      <c r="S63" s="138">
        <v>0.57899999999999996</v>
      </c>
      <c r="T63" s="162"/>
      <c r="U63" s="131">
        <v>61</v>
      </c>
      <c r="V63" s="148">
        <v>5</v>
      </c>
      <c r="W63" s="122"/>
      <c r="X63" s="149">
        <v>87</v>
      </c>
      <c r="Y63" s="140">
        <v>265.10000000000002</v>
      </c>
      <c r="Z63" s="140">
        <v>300.3</v>
      </c>
      <c r="AA63" s="122"/>
      <c r="AB63" s="149">
        <v>86</v>
      </c>
      <c r="AC63" s="122">
        <v>289.39999999999998</v>
      </c>
      <c r="AD63" s="122">
        <v>289.39999999999998</v>
      </c>
      <c r="AE63" s="122"/>
      <c r="AF63" s="122"/>
      <c r="AG63" s="122"/>
      <c r="AH63" s="122"/>
      <c r="AI63" s="122"/>
      <c r="AJ63" s="122"/>
      <c r="AK63" s="122"/>
      <c r="AL63" s="122"/>
      <c r="AM63" s="122"/>
      <c r="AN63" s="122"/>
      <c r="AO63" s="122"/>
      <c r="AP63" s="122"/>
      <c r="AQ63" s="122"/>
      <c r="AR63" s="122"/>
      <c r="AS63" s="122"/>
      <c r="AT63" s="122"/>
      <c r="AU63" s="122"/>
      <c r="AV63" s="122"/>
      <c r="AW63" s="122"/>
      <c r="AX63" s="150"/>
      <c r="AY63" s="144"/>
      <c r="AZ63" s="144"/>
      <c r="BA63" s="122"/>
      <c r="BB63" s="151"/>
      <c r="BC63" s="146"/>
      <c r="BD63" s="146"/>
      <c r="BE63" s="122"/>
    </row>
    <row r="64" spans="1:57" ht="12.95" customHeight="1" x14ac:dyDescent="0.25">
      <c r="A64" s="131">
        <v>62</v>
      </c>
      <c r="B64" s="138">
        <v>0.66500000000000004</v>
      </c>
      <c r="C64" s="138">
        <v>0.67900000000000005</v>
      </c>
      <c r="D64" s="138">
        <v>0.69199999999999995</v>
      </c>
      <c r="E64" s="138">
        <v>0.70599999999999996</v>
      </c>
      <c r="F64" s="163">
        <v>0.71899999999999997</v>
      </c>
      <c r="G64" s="136">
        <v>0.73199999999999998</v>
      </c>
      <c r="H64" s="137">
        <v>0.746</v>
      </c>
      <c r="I64" s="138">
        <v>0.75900000000000001</v>
      </c>
      <c r="J64" s="161"/>
      <c r="K64" s="131">
        <v>62</v>
      </c>
      <c r="L64" s="138">
        <v>0.54900000000000004</v>
      </c>
      <c r="M64" s="138">
        <v>0.55600000000000005</v>
      </c>
      <c r="N64" s="138">
        <v>0.56299999999999994</v>
      </c>
      <c r="O64" s="138">
        <v>0.57099999999999995</v>
      </c>
      <c r="P64" s="142">
        <v>0.57799999999999996</v>
      </c>
      <c r="Q64" s="136">
        <v>0.58599999999999997</v>
      </c>
      <c r="R64" s="137">
        <v>0.59299999999999997</v>
      </c>
      <c r="S64" s="138">
        <v>0.60099999999999998</v>
      </c>
      <c r="T64" s="122"/>
      <c r="U64" s="131">
        <v>62</v>
      </c>
      <c r="V64" s="148">
        <v>5</v>
      </c>
      <c r="W64" s="122"/>
      <c r="X64" s="149">
        <v>88</v>
      </c>
      <c r="Y64" s="140">
        <v>248.6</v>
      </c>
      <c r="Z64" s="140">
        <v>280</v>
      </c>
      <c r="AA64" s="122"/>
      <c r="AB64" s="149">
        <v>87</v>
      </c>
      <c r="AC64" s="122">
        <v>270.3</v>
      </c>
      <c r="AD64" s="122">
        <v>270.3</v>
      </c>
      <c r="AE64" s="122"/>
      <c r="AF64" s="122"/>
      <c r="AG64" s="122"/>
      <c r="AH64" s="122"/>
      <c r="AI64" s="122"/>
      <c r="AJ64" s="122"/>
      <c r="AK64" s="122"/>
      <c r="AL64" s="122"/>
      <c r="AM64" s="122"/>
      <c r="AN64" s="122"/>
      <c r="AO64" s="122"/>
      <c r="AP64" s="122"/>
      <c r="AQ64" s="122"/>
      <c r="AR64" s="122"/>
      <c r="AS64" s="122"/>
      <c r="AT64" s="122"/>
      <c r="AU64" s="122"/>
      <c r="AV64" s="122"/>
      <c r="AW64" s="122"/>
      <c r="AX64" s="150"/>
      <c r="AY64" s="144"/>
      <c r="AZ64" s="144"/>
      <c r="BA64" s="122"/>
      <c r="BB64" s="151"/>
      <c r="BC64" s="146"/>
      <c r="BD64" s="146"/>
      <c r="BE64" s="122"/>
    </row>
    <row r="65" spans="1:57" ht="12.95" customHeight="1" x14ac:dyDescent="0.25">
      <c r="A65" s="131">
        <v>63</v>
      </c>
      <c r="B65" s="138">
        <v>0.68400000000000005</v>
      </c>
      <c r="C65" s="138">
        <v>0.69699999999999995</v>
      </c>
      <c r="D65" s="138">
        <v>0.70899999999999996</v>
      </c>
      <c r="E65" s="138">
        <v>0.72199999999999998</v>
      </c>
      <c r="F65" s="163">
        <v>0.73499999999999999</v>
      </c>
      <c r="G65" s="136">
        <v>0.747</v>
      </c>
      <c r="H65" s="137">
        <v>0.76</v>
      </c>
      <c r="I65" s="138">
        <v>0.77200000000000002</v>
      </c>
      <c r="J65" s="161"/>
      <c r="K65" s="131">
        <v>63</v>
      </c>
      <c r="L65" s="138">
        <v>0.57399999999999995</v>
      </c>
      <c r="M65" s="138">
        <v>0.58099999999999996</v>
      </c>
      <c r="N65" s="138">
        <v>0.58799999999999997</v>
      </c>
      <c r="O65" s="138">
        <v>0.59499999999999997</v>
      </c>
      <c r="P65" s="142">
        <v>0.60199999999999998</v>
      </c>
      <c r="Q65" s="136">
        <v>0.60899999999999999</v>
      </c>
      <c r="R65" s="137">
        <v>0.61599999999999999</v>
      </c>
      <c r="S65" s="138">
        <v>0.623</v>
      </c>
      <c r="T65" s="122"/>
      <c r="U65" s="131">
        <v>63</v>
      </c>
      <c r="V65" s="148">
        <v>5</v>
      </c>
      <c r="W65" s="122"/>
      <c r="X65" s="149">
        <v>89</v>
      </c>
      <c r="Y65" s="140">
        <v>233.2</v>
      </c>
      <c r="Z65" s="140">
        <v>260.7</v>
      </c>
      <c r="AA65" s="122"/>
      <c r="AB65" s="149">
        <v>88</v>
      </c>
      <c r="AC65" s="122">
        <v>252.2</v>
      </c>
      <c r="AD65" s="122">
        <v>252.2</v>
      </c>
      <c r="AE65" s="122"/>
      <c r="AF65" s="122"/>
      <c r="AG65" s="122"/>
      <c r="AH65" s="122"/>
      <c r="AI65" s="122"/>
      <c r="AJ65" s="122"/>
      <c r="AK65" s="88"/>
      <c r="AL65" s="122"/>
      <c r="AM65" s="122"/>
      <c r="AN65" s="122"/>
      <c r="AO65" s="122"/>
      <c r="AP65" s="122"/>
      <c r="AQ65" s="122"/>
      <c r="AR65" s="122"/>
      <c r="AS65" s="122"/>
      <c r="AT65" s="122"/>
      <c r="AU65" s="122"/>
      <c r="AV65" s="122"/>
      <c r="AW65" s="122"/>
      <c r="AX65" s="150"/>
      <c r="AY65" s="144"/>
      <c r="AZ65" s="144"/>
      <c r="BA65" s="122"/>
      <c r="BB65" s="151"/>
      <c r="BC65" s="146"/>
      <c r="BD65" s="146"/>
      <c r="BE65" s="122"/>
    </row>
    <row r="66" spans="1:57" ht="12.95" customHeight="1" x14ac:dyDescent="0.25">
      <c r="A66" s="131">
        <v>64</v>
      </c>
      <c r="B66" s="138">
        <v>0.70299999999999996</v>
      </c>
      <c r="C66" s="138">
        <v>0.71399999999999997</v>
      </c>
      <c r="D66" s="138">
        <v>0.72599999999999998</v>
      </c>
      <c r="E66" s="138">
        <v>0.73799999999999999</v>
      </c>
      <c r="F66" s="163">
        <v>0.75</v>
      </c>
      <c r="G66" s="136">
        <v>0.76200000000000001</v>
      </c>
      <c r="H66" s="137">
        <v>0.77400000000000002</v>
      </c>
      <c r="I66" s="138">
        <v>0.78600000000000003</v>
      </c>
      <c r="J66" s="161"/>
      <c r="K66" s="131">
        <v>64</v>
      </c>
      <c r="L66" s="138">
        <v>0.59899999999999998</v>
      </c>
      <c r="M66" s="138">
        <v>0.60499999999999998</v>
      </c>
      <c r="N66" s="138">
        <v>0.61199999999999999</v>
      </c>
      <c r="O66" s="138">
        <v>0.61899999999999999</v>
      </c>
      <c r="P66" s="142">
        <v>0.625</v>
      </c>
      <c r="Q66" s="136">
        <v>0.63200000000000001</v>
      </c>
      <c r="R66" s="137">
        <v>0.63900000000000001</v>
      </c>
      <c r="S66" s="138">
        <v>0.64500000000000002</v>
      </c>
      <c r="T66" s="122"/>
      <c r="U66" s="131">
        <v>64</v>
      </c>
      <c r="V66" s="148">
        <v>5</v>
      </c>
      <c r="W66" s="122"/>
      <c r="X66" s="139">
        <v>90</v>
      </c>
      <c r="Y66" s="140">
        <v>219.2</v>
      </c>
      <c r="Z66" s="140">
        <v>242.7</v>
      </c>
      <c r="AA66" s="122"/>
      <c r="AB66" s="149">
        <v>89</v>
      </c>
      <c r="AC66" s="122">
        <v>235.1</v>
      </c>
      <c r="AD66" s="122">
        <v>235.1</v>
      </c>
      <c r="AE66" s="122"/>
      <c r="AF66" s="122"/>
      <c r="AG66" s="122"/>
      <c r="AH66" s="122"/>
      <c r="AI66" s="122"/>
      <c r="AJ66" s="122"/>
      <c r="AK66" s="88"/>
      <c r="AL66" s="122"/>
      <c r="AM66" s="122"/>
      <c r="AN66" s="122"/>
      <c r="AO66" s="122"/>
      <c r="AP66" s="122"/>
      <c r="AQ66" s="122"/>
      <c r="AR66" s="122"/>
      <c r="AS66" s="122"/>
      <c r="AT66" s="122"/>
      <c r="AU66" s="122"/>
      <c r="AV66" s="122"/>
      <c r="AW66" s="122"/>
      <c r="AX66" s="150"/>
      <c r="AY66" s="144"/>
      <c r="AZ66" s="144"/>
      <c r="BA66" s="122"/>
      <c r="BB66" s="164"/>
      <c r="BC66" s="146"/>
      <c r="BD66" s="146"/>
      <c r="BE66" s="122"/>
    </row>
    <row r="67" spans="1:57" ht="12.95" customHeight="1" x14ac:dyDescent="0.25">
      <c r="A67" s="131">
        <v>65</v>
      </c>
      <c r="B67" s="138">
        <v>0.72099999999999997</v>
      </c>
      <c r="C67" s="138">
        <v>0.73199999999999998</v>
      </c>
      <c r="D67" s="138">
        <v>0.74299999999999999</v>
      </c>
      <c r="E67" s="138">
        <v>0.755</v>
      </c>
      <c r="F67" s="163">
        <v>0.76600000000000001</v>
      </c>
      <c r="G67" s="136">
        <v>0.77700000000000002</v>
      </c>
      <c r="H67" s="137">
        <v>0.78800000000000003</v>
      </c>
      <c r="I67" s="138">
        <v>0.79900000000000004</v>
      </c>
      <c r="J67" s="161"/>
      <c r="K67" s="131">
        <v>65</v>
      </c>
      <c r="L67" s="138">
        <v>0.624</v>
      </c>
      <c r="M67" s="138">
        <v>0.63</v>
      </c>
      <c r="N67" s="138">
        <v>0.63600000000000001</v>
      </c>
      <c r="O67" s="138">
        <v>0.64200000000000002</v>
      </c>
      <c r="P67" s="142">
        <v>0.64900000000000002</v>
      </c>
      <c r="Q67" s="136">
        <v>0.65500000000000003</v>
      </c>
      <c r="R67" s="137">
        <v>0.66100000000000003</v>
      </c>
      <c r="S67" s="138">
        <v>0.66700000000000004</v>
      </c>
      <c r="T67" s="122"/>
      <c r="U67" s="131">
        <v>65</v>
      </c>
      <c r="V67" s="148">
        <v>5</v>
      </c>
      <c r="W67" s="122"/>
      <c r="X67" s="122"/>
      <c r="Y67" s="122"/>
      <c r="Z67" s="122"/>
      <c r="AA67" s="146"/>
      <c r="AB67" s="139">
        <v>90</v>
      </c>
      <c r="AC67" s="122">
        <v>219.3</v>
      </c>
      <c r="AD67" s="122">
        <v>219.3</v>
      </c>
      <c r="AE67" s="122"/>
      <c r="AF67" s="122"/>
      <c r="AG67" s="122"/>
      <c r="AH67" s="122"/>
      <c r="AI67" s="122"/>
      <c r="AJ67" s="122"/>
      <c r="AK67" s="88"/>
      <c r="AL67" s="122"/>
      <c r="AM67" s="122"/>
      <c r="AN67" s="122"/>
      <c r="AO67" s="122"/>
      <c r="AP67" s="122"/>
      <c r="AQ67" s="122"/>
      <c r="AR67" s="122"/>
      <c r="AS67" s="122"/>
      <c r="AT67" s="122"/>
      <c r="AU67" s="122"/>
      <c r="AV67" s="122"/>
      <c r="AW67" s="122"/>
      <c r="AX67" s="122"/>
      <c r="AY67" s="122"/>
      <c r="AZ67" s="122"/>
      <c r="BA67" s="122"/>
      <c r="BB67" s="122"/>
      <c r="BC67" s="122"/>
      <c r="BD67" s="122"/>
      <c r="BE67" s="122"/>
    </row>
    <row r="68" spans="1:57" ht="12.95" customHeight="1" x14ac:dyDescent="0.25">
      <c r="A68" s="131">
        <v>66</v>
      </c>
      <c r="B68" s="138">
        <v>0.74</v>
      </c>
      <c r="C68" s="138">
        <v>0.75</v>
      </c>
      <c r="D68" s="138">
        <v>0.76100000000000001</v>
      </c>
      <c r="E68" s="138">
        <v>0.77100000000000002</v>
      </c>
      <c r="F68" s="163">
        <v>0.78100000000000003</v>
      </c>
      <c r="G68" s="136">
        <v>0.79200000000000004</v>
      </c>
      <c r="H68" s="137">
        <v>0.80200000000000005</v>
      </c>
      <c r="I68" s="138">
        <v>0.81299999999999994</v>
      </c>
      <c r="J68" s="161"/>
      <c r="K68" s="131">
        <v>66</v>
      </c>
      <c r="L68" s="138">
        <v>0.64900000000000002</v>
      </c>
      <c r="M68" s="138">
        <v>0.65500000000000003</v>
      </c>
      <c r="N68" s="138">
        <v>0.66</v>
      </c>
      <c r="O68" s="138">
        <v>0.66600000000000004</v>
      </c>
      <c r="P68" s="142">
        <v>0.67200000000000004</v>
      </c>
      <c r="Q68" s="136">
        <v>0.67800000000000005</v>
      </c>
      <c r="R68" s="137">
        <v>0.68400000000000005</v>
      </c>
      <c r="S68" s="138">
        <v>0.69</v>
      </c>
      <c r="T68" s="122"/>
      <c r="U68" s="131">
        <v>66</v>
      </c>
      <c r="V68" s="148">
        <v>5</v>
      </c>
      <c r="W68" s="122"/>
      <c r="X68" s="122"/>
      <c r="Y68" s="122"/>
      <c r="Z68" s="122"/>
      <c r="AA68" s="122"/>
      <c r="AB68" s="122"/>
      <c r="AC68" s="122"/>
      <c r="AD68" s="122"/>
      <c r="AE68" s="122"/>
      <c r="AF68" s="122"/>
      <c r="AG68" s="122"/>
      <c r="AH68" s="122"/>
      <c r="AI68" s="122"/>
      <c r="AJ68" s="122"/>
      <c r="AK68" s="88"/>
      <c r="AL68" s="122"/>
      <c r="AM68" s="122"/>
      <c r="AN68" s="122"/>
      <c r="AO68" s="122"/>
      <c r="AP68" s="122"/>
      <c r="AQ68" s="122"/>
      <c r="AR68" s="122"/>
      <c r="AS68" s="122"/>
      <c r="AT68" s="122"/>
      <c r="AU68" s="122"/>
      <c r="AV68" s="410"/>
      <c r="AW68" s="410"/>
      <c r="AX68" s="410"/>
      <c r="AY68" s="410"/>
      <c r="AZ68" s="410"/>
      <c r="BA68" s="410"/>
      <c r="BB68" s="410"/>
      <c r="BC68" s="122"/>
      <c r="BD68" s="122"/>
      <c r="BE68" s="122"/>
    </row>
    <row r="69" spans="1:57" ht="12.95" customHeight="1" x14ac:dyDescent="0.25">
      <c r="A69" s="131">
        <v>67</v>
      </c>
      <c r="B69" s="138">
        <v>0.75800000000000001</v>
      </c>
      <c r="C69" s="138">
        <v>0.76800000000000002</v>
      </c>
      <c r="D69" s="138">
        <v>0.77800000000000002</v>
      </c>
      <c r="E69" s="138">
        <v>0.78700000000000003</v>
      </c>
      <c r="F69" s="163">
        <v>0.79700000000000004</v>
      </c>
      <c r="G69" s="136">
        <v>0.80700000000000005</v>
      </c>
      <c r="H69" s="137">
        <v>0.81599999999999995</v>
      </c>
      <c r="I69" s="138">
        <v>0.82599999999999996</v>
      </c>
      <c r="J69" s="161"/>
      <c r="K69" s="131">
        <v>67</v>
      </c>
      <c r="L69" s="138">
        <v>0.67400000000000004</v>
      </c>
      <c r="M69" s="138">
        <v>0.67900000000000005</v>
      </c>
      <c r="N69" s="138">
        <v>0.68500000000000005</v>
      </c>
      <c r="O69" s="138">
        <v>0.69</v>
      </c>
      <c r="P69" s="142">
        <v>0.69599999999999995</v>
      </c>
      <c r="Q69" s="136">
        <v>0.70099999999999996</v>
      </c>
      <c r="R69" s="137">
        <v>0.70599999999999996</v>
      </c>
      <c r="S69" s="138">
        <v>0.71199999999999997</v>
      </c>
      <c r="T69" s="122"/>
      <c r="U69" s="131">
        <v>67</v>
      </c>
      <c r="V69" s="148">
        <v>5</v>
      </c>
      <c r="W69" s="122"/>
      <c r="X69" s="122"/>
      <c r="Y69" s="122"/>
      <c r="Z69" s="122"/>
      <c r="AA69" s="122"/>
      <c r="AB69" s="122"/>
      <c r="AC69" s="122"/>
      <c r="AD69" s="122"/>
      <c r="AE69" s="122"/>
      <c r="AF69" s="122"/>
      <c r="AG69" s="122"/>
      <c r="AH69" s="122"/>
      <c r="AI69" s="122"/>
      <c r="AJ69" s="122"/>
      <c r="AK69" s="88"/>
      <c r="AL69" s="122"/>
      <c r="AM69" s="122"/>
      <c r="AN69" s="122"/>
      <c r="AO69" s="122"/>
      <c r="AP69" s="122"/>
      <c r="AQ69" s="122"/>
      <c r="AR69" s="122"/>
      <c r="AS69" s="122"/>
      <c r="AT69" s="122"/>
      <c r="AU69" s="122"/>
      <c r="AV69" s="410"/>
      <c r="AW69" s="410"/>
      <c r="AX69" s="410"/>
      <c r="AY69" s="410"/>
      <c r="AZ69" s="410"/>
      <c r="BA69" s="410"/>
      <c r="BB69" s="410"/>
      <c r="BC69" s="122"/>
      <c r="BD69" s="122"/>
      <c r="BE69" s="122"/>
    </row>
    <row r="70" spans="1:57" ht="12.95" customHeight="1" x14ac:dyDescent="0.25">
      <c r="A70" s="131">
        <v>68</v>
      </c>
      <c r="B70" s="138">
        <v>0.77700000000000002</v>
      </c>
      <c r="C70" s="138">
        <v>0.78600000000000003</v>
      </c>
      <c r="D70" s="138">
        <v>0.79500000000000004</v>
      </c>
      <c r="E70" s="138">
        <v>0.80400000000000005</v>
      </c>
      <c r="F70" s="163">
        <v>0.81299999999999994</v>
      </c>
      <c r="G70" s="136">
        <v>0.82199999999999995</v>
      </c>
      <c r="H70" s="137">
        <v>0.83</v>
      </c>
      <c r="I70" s="138">
        <v>0.83899999999999997</v>
      </c>
      <c r="J70" s="161"/>
      <c r="K70" s="131">
        <v>68</v>
      </c>
      <c r="L70" s="138">
        <v>0.69899999999999995</v>
      </c>
      <c r="M70" s="138">
        <v>0.70399999999999996</v>
      </c>
      <c r="N70" s="138">
        <v>0.70899999999999996</v>
      </c>
      <c r="O70" s="138">
        <v>0.71399999999999997</v>
      </c>
      <c r="P70" s="142">
        <v>0.71899999999999997</v>
      </c>
      <c r="Q70" s="136">
        <v>0.72399999999999998</v>
      </c>
      <c r="R70" s="137">
        <v>0.72899999999999998</v>
      </c>
      <c r="S70" s="138">
        <v>0.73399999999999999</v>
      </c>
      <c r="T70" s="122"/>
      <c r="U70" s="131">
        <v>68</v>
      </c>
      <c r="V70" s="148">
        <v>5</v>
      </c>
      <c r="W70" s="122"/>
      <c r="X70" s="122"/>
      <c r="Y70" s="122"/>
      <c r="Z70" s="122"/>
      <c r="AA70" s="122"/>
      <c r="AB70" s="122"/>
      <c r="AC70" s="122"/>
      <c r="AD70" s="122"/>
      <c r="AE70" s="122"/>
      <c r="AF70" s="122"/>
      <c r="AG70" s="122"/>
      <c r="AH70" s="122"/>
      <c r="AI70" s="122"/>
      <c r="AJ70" s="122"/>
      <c r="AK70" s="88"/>
      <c r="AL70" s="122"/>
      <c r="AM70" s="122"/>
      <c r="AN70" s="122"/>
      <c r="AO70" s="122"/>
      <c r="AP70" s="122"/>
      <c r="AQ70" s="122"/>
      <c r="AR70" s="122"/>
      <c r="AS70" s="122"/>
      <c r="AT70" s="122"/>
      <c r="AU70" s="122"/>
      <c r="AV70" s="410"/>
      <c r="AW70" s="410"/>
      <c r="AX70" s="410"/>
      <c r="AY70" s="410"/>
      <c r="AZ70" s="410"/>
      <c r="BA70" s="410"/>
      <c r="BB70" s="410"/>
      <c r="BC70" s="122"/>
      <c r="BD70" s="122"/>
      <c r="BE70" s="122"/>
    </row>
    <row r="71" spans="1:57" ht="12.95" customHeight="1" x14ac:dyDescent="0.25">
      <c r="A71" s="131">
        <v>69</v>
      </c>
      <c r="B71" s="138">
        <v>0.79600000000000004</v>
      </c>
      <c r="C71" s="138">
        <v>0.80400000000000005</v>
      </c>
      <c r="D71" s="138">
        <v>0.81200000000000006</v>
      </c>
      <c r="E71" s="138">
        <v>0.82</v>
      </c>
      <c r="F71" s="163">
        <v>0.82799999999999996</v>
      </c>
      <c r="G71" s="136">
        <v>0.83599999999999997</v>
      </c>
      <c r="H71" s="137">
        <v>0.84499999999999997</v>
      </c>
      <c r="I71" s="138">
        <v>0.85299999999999998</v>
      </c>
      <c r="J71" s="161"/>
      <c r="K71" s="131">
        <v>69</v>
      </c>
      <c r="L71" s="138">
        <v>0.72399999999999998</v>
      </c>
      <c r="M71" s="138">
        <v>0.72899999999999998</v>
      </c>
      <c r="N71" s="138">
        <v>0.73299999999999998</v>
      </c>
      <c r="O71" s="138">
        <v>0.73799999999999999</v>
      </c>
      <c r="P71" s="142">
        <v>0.74199999999999999</v>
      </c>
      <c r="Q71" s="136">
        <v>0.747</v>
      </c>
      <c r="R71" s="137">
        <v>0.752</v>
      </c>
      <c r="S71" s="138">
        <v>0.75600000000000001</v>
      </c>
      <c r="T71" s="122"/>
      <c r="U71" s="131">
        <v>69</v>
      </c>
      <c r="V71" s="148">
        <v>5</v>
      </c>
      <c r="W71" s="122"/>
      <c r="X71" s="399" t="s">
        <v>42</v>
      </c>
      <c r="Y71" s="400"/>
      <c r="Z71" s="400"/>
      <c r="AA71" s="400"/>
      <c r="AB71" s="400"/>
      <c r="AC71" s="400"/>
      <c r="AD71" s="400"/>
      <c r="AE71" s="400"/>
      <c r="AF71" s="400"/>
      <c r="AG71" s="400"/>
      <c r="AH71" s="400"/>
      <c r="AI71" s="400"/>
      <c r="AJ71" s="400"/>
      <c r="AK71" s="88"/>
      <c r="AL71" s="122"/>
      <c r="AM71" s="122"/>
      <c r="AN71" s="122"/>
      <c r="AO71" s="122"/>
      <c r="AP71" s="156"/>
      <c r="AQ71" s="156"/>
      <c r="AR71" s="122"/>
      <c r="AS71" s="122"/>
      <c r="AT71" s="122"/>
      <c r="AU71" s="122"/>
      <c r="AV71" s="122"/>
      <c r="AW71" s="122"/>
      <c r="AX71" s="122"/>
      <c r="AY71" s="122"/>
      <c r="AZ71" s="122"/>
      <c r="BA71" s="122"/>
      <c r="BB71" s="122"/>
      <c r="BC71" s="122"/>
      <c r="BD71" s="122"/>
      <c r="BE71" s="122"/>
    </row>
    <row r="72" spans="1:57" ht="12.95" customHeight="1" x14ac:dyDescent="0.25">
      <c r="A72" s="131">
        <v>70</v>
      </c>
      <c r="B72" s="138">
        <v>0.81399999999999995</v>
      </c>
      <c r="C72" s="138">
        <v>0.82199999999999995</v>
      </c>
      <c r="D72" s="138">
        <v>0.82899999999999996</v>
      </c>
      <c r="E72" s="138">
        <v>0.83599999999999997</v>
      </c>
      <c r="F72" s="163">
        <v>0.84399999999999997</v>
      </c>
      <c r="G72" s="136">
        <v>0.85099999999999998</v>
      </c>
      <c r="H72" s="137">
        <v>0.85899999999999999</v>
      </c>
      <c r="I72" s="138">
        <v>0.86599999999999999</v>
      </c>
      <c r="J72" s="161"/>
      <c r="K72" s="131">
        <v>70</v>
      </c>
      <c r="L72" s="138">
        <v>0.749</v>
      </c>
      <c r="M72" s="138">
        <v>0.753</v>
      </c>
      <c r="N72" s="138">
        <v>0.75700000000000001</v>
      </c>
      <c r="O72" s="138">
        <v>0.76200000000000001</v>
      </c>
      <c r="P72" s="142">
        <v>0.76600000000000001</v>
      </c>
      <c r="Q72" s="136">
        <v>0.77</v>
      </c>
      <c r="R72" s="137">
        <v>0.77400000000000002</v>
      </c>
      <c r="S72" s="138">
        <v>0.77800000000000002</v>
      </c>
      <c r="T72" s="122"/>
      <c r="U72" s="131">
        <v>70</v>
      </c>
      <c r="V72" s="148">
        <v>5</v>
      </c>
      <c r="W72" s="122"/>
      <c r="X72" s="400"/>
      <c r="Y72" s="400"/>
      <c r="Z72" s="400"/>
      <c r="AA72" s="400"/>
      <c r="AB72" s="400"/>
      <c r="AC72" s="400"/>
      <c r="AD72" s="400"/>
      <c r="AE72" s="400"/>
      <c r="AF72" s="400"/>
      <c r="AG72" s="400"/>
      <c r="AH72" s="400"/>
      <c r="AI72" s="400"/>
      <c r="AJ72" s="400"/>
      <c r="AK72" s="88"/>
      <c r="AL72" s="122"/>
      <c r="AM72" s="122"/>
      <c r="AN72" s="122"/>
      <c r="AO72" s="122"/>
      <c r="AP72" s="156"/>
      <c r="AQ72" s="156"/>
      <c r="AR72" s="122"/>
      <c r="AS72" s="122"/>
      <c r="AT72" s="122"/>
      <c r="AU72" s="122"/>
      <c r="AV72" s="122"/>
      <c r="AW72" s="122"/>
      <c r="AX72" s="122"/>
      <c r="AY72" s="122"/>
      <c r="AZ72" s="122"/>
      <c r="BA72" s="122"/>
      <c r="BB72" s="122"/>
      <c r="BC72" s="122"/>
      <c r="BD72" s="122"/>
      <c r="BE72" s="122"/>
    </row>
    <row r="73" spans="1:57" ht="12.95" customHeight="1" x14ac:dyDescent="0.25">
      <c r="A73" s="131">
        <v>71</v>
      </c>
      <c r="B73" s="138">
        <v>0.83299999999999996</v>
      </c>
      <c r="C73" s="138">
        <v>0.83899999999999997</v>
      </c>
      <c r="D73" s="138">
        <v>0.84599999999999997</v>
      </c>
      <c r="E73" s="138">
        <v>0.85299999999999998</v>
      </c>
      <c r="F73" s="138">
        <v>0.85899999999999999</v>
      </c>
      <c r="G73" s="136">
        <v>0.86599999999999999</v>
      </c>
      <c r="H73" s="136">
        <v>0.873</v>
      </c>
      <c r="I73" s="138">
        <v>0.88</v>
      </c>
      <c r="J73" s="161"/>
      <c r="K73" s="131">
        <v>71</v>
      </c>
      <c r="L73" s="138">
        <v>0.77400000000000002</v>
      </c>
      <c r="M73" s="138">
        <v>0.77800000000000002</v>
      </c>
      <c r="N73" s="138">
        <v>0.78200000000000003</v>
      </c>
      <c r="O73" s="138">
        <v>0.78500000000000003</v>
      </c>
      <c r="P73" s="138">
        <v>0.78900000000000003</v>
      </c>
      <c r="Q73" s="136">
        <v>0.79300000000000004</v>
      </c>
      <c r="R73" s="136">
        <v>0.79700000000000004</v>
      </c>
      <c r="S73" s="138">
        <v>0.8</v>
      </c>
      <c r="T73" s="122"/>
      <c r="U73" s="131">
        <v>71</v>
      </c>
      <c r="V73" s="148">
        <v>6</v>
      </c>
      <c r="W73" s="122"/>
      <c r="X73" s="400"/>
      <c r="Y73" s="400"/>
      <c r="Z73" s="400"/>
      <c r="AA73" s="400"/>
      <c r="AB73" s="400"/>
      <c r="AC73" s="400"/>
      <c r="AD73" s="400"/>
      <c r="AE73" s="400"/>
      <c r="AF73" s="400"/>
      <c r="AG73" s="400"/>
      <c r="AH73" s="400"/>
      <c r="AI73" s="400"/>
      <c r="AJ73" s="400"/>
      <c r="AK73" s="89"/>
      <c r="AL73" s="122"/>
      <c r="AM73" s="122"/>
      <c r="AN73" s="122"/>
      <c r="AO73" s="122"/>
      <c r="AP73" s="156"/>
      <c r="AQ73" s="156"/>
      <c r="AR73" s="122"/>
      <c r="AS73" s="122"/>
      <c r="AT73" s="122"/>
      <c r="AU73" s="122"/>
      <c r="AV73" s="122"/>
      <c r="AW73" s="122"/>
      <c r="AX73" s="122"/>
      <c r="AY73" s="122"/>
      <c r="AZ73" s="122"/>
      <c r="BA73" s="122"/>
      <c r="BB73" s="122"/>
      <c r="BC73" s="122"/>
      <c r="BD73" s="122"/>
      <c r="BE73" s="122"/>
    </row>
    <row r="74" spans="1:57" ht="12.95" customHeight="1" x14ac:dyDescent="0.25">
      <c r="A74" s="131">
        <v>72</v>
      </c>
      <c r="B74" s="138">
        <v>0.85099999999999998</v>
      </c>
      <c r="C74" s="138">
        <v>0.85699999999999998</v>
      </c>
      <c r="D74" s="138">
        <v>0.86299999999999999</v>
      </c>
      <c r="E74" s="138">
        <v>0.86899999999999999</v>
      </c>
      <c r="F74" s="138">
        <v>0.875</v>
      </c>
      <c r="G74" s="136">
        <v>0.88100000000000001</v>
      </c>
      <c r="H74" s="136">
        <v>0.88700000000000001</v>
      </c>
      <c r="I74" s="138">
        <v>0.89300000000000002</v>
      </c>
      <c r="J74" s="161"/>
      <c r="K74" s="131">
        <v>72</v>
      </c>
      <c r="L74" s="138">
        <v>0.79900000000000004</v>
      </c>
      <c r="M74" s="138">
        <v>0.80300000000000005</v>
      </c>
      <c r="N74" s="138">
        <v>0.80600000000000005</v>
      </c>
      <c r="O74" s="138">
        <v>0.80900000000000005</v>
      </c>
      <c r="P74" s="138">
        <v>0.81299999999999994</v>
      </c>
      <c r="Q74" s="136">
        <v>0.81599999999999995</v>
      </c>
      <c r="R74" s="136">
        <v>0.81899999999999995</v>
      </c>
      <c r="S74" s="138">
        <v>0.82299999999999995</v>
      </c>
      <c r="T74" s="122"/>
      <c r="U74" s="131">
        <v>72</v>
      </c>
      <c r="V74" s="148">
        <v>6</v>
      </c>
      <c r="W74" s="122"/>
      <c r="X74" s="132"/>
      <c r="Y74" s="132"/>
      <c r="Z74" s="132"/>
      <c r="AA74" s="132"/>
      <c r="AB74" s="132"/>
      <c r="AC74" s="132"/>
      <c r="AD74" s="132"/>
      <c r="AE74" s="132"/>
      <c r="AF74" s="132"/>
      <c r="AG74" s="132"/>
      <c r="AH74" s="132"/>
      <c r="AI74" s="132"/>
      <c r="AJ74" s="132"/>
      <c r="AK74" s="89"/>
      <c r="AL74" s="122"/>
      <c r="AM74" s="122"/>
      <c r="AN74" s="122"/>
      <c r="AO74" s="122"/>
      <c r="AP74" s="122"/>
      <c r="AQ74" s="122"/>
      <c r="AR74" s="122"/>
      <c r="AS74" s="122"/>
      <c r="AT74" s="122"/>
      <c r="AU74" s="122"/>
      <c r="AV74" s="122"/>
      <c r="AW74" s="122"/>
      <c r="AX74" s="122"/>
      <c r="AY74" s="122"/>
      <c r="AZ74" s="122"/>
      <c r="BA74" s="122"/>
      <c r="BB74" s="122"/>
      <c r="BC74" s="122"/>
      <c r="BD74" s="122"/>
      <c r="BE74" s="122"/>
    </row>
    <row r="75" spans="1:57" ht="12.95" customHeight="1" x14ac:dyDescent="0.25">
      <c r="A75" s="131">
        <v>73</v>
      </c>
      <c r="B75" s="138">
        <v>0.87</v>
      </c>
      <c r="C75" s="138">
        <v>0.875</v>
      </c>
      <c r="D75" s="138">
        <v>0.88</v>
      </c>
      <c r="E75" s="138">
        <v>0.88500000000000001</v>
      </c>
      <c r="F75" s="138">
        <v>0.89100000000000001</v>
      </c>
      <c r="G75" s="136">
        <v>0.89600000000000002</v>
      </c>
      <c r="H75" s="136">
        <v>0.90100000000000002</v>
      </c>
      <c r="I75" s="138">
        <v>0.90600000000000003</v>
      </c>
      <c r="J75" s="161"/>
      <c r="K75" s="131">
        <v>73</v>
      </c>
      <c r="L75" s="138">
        <v>0.82399999999999995</v>
      </c>
      <c r="M75" s="138">
        <v>0.82699999999999996</v>
      </c>
      <c r="N75" s="138">
        <v>0.83</v>
      </c>
      <c r="O75" s="138">
        <v>0.83299999999999996</v>
      </c>
      <c r="P75" s="138">
        <v>0.83599999999999997</v>
      </c>
      <c r="Q75" s="136">
        <v>0.83899999999999997</v>
      </c>
      <c r="R75" s="136">
        <v>0.84199999999999997</v>
      </c>
      <c r="S75" s="138">
        <v>0.84499999999999997</v>
      </c>
      <c r="T75" s="122"/>
      <c r="U75" s="131">
        <v>73</v>
      </c>
      <c r="V75" s="148">
        <v>6</v>
      </c>
      <c r="W75" s="122"/>
      <c r="X75" s="132"/>
      <c r="Y75" s="132"/>
      <c r="Z75" s="132"/>
      <c r="AA75" s="132"/>
      <c r="AB75" s="132"/>
      <c r="AC75" s="132"/>
      <c r="AD75" s="132"/>
      <c r="AE75" s="132"/>
      <c r="AF75" s="132"/>
      <c r="AG75" s="132"/>
      <c r="AH75" s="132"/>
      <c r="AI75" s="132"/>
      <c r="AJ75" s="132"/>
      <c r="AK75" s="89" t="s">
        <v>85</v>
      </c>
      <c r="AL75" s="122"/>
      <c r="AM75" s="122"/>
      <c r="AN75" s="122"/>
      <c r="AO75" s="122"/>
      <c r="AP75" s="122"/>
      <c r="AQ75" s="122"/>
      <c r="AR75" s="122"/>
      <c r="AS75" s="122"/>
      <c r="AT75" s="122"/>
      <c r="AU75" s="122"/>
      <c r="AV75" s="122"/>
      <c r="AW75" s="122"/>
      <c r="AX75" s="122"/>
      <c r="AY75" s="122"/>
      <c r="AZ75" s="122"/>
      <c r="BA75" s="122"/>
      <c r="BB75" s="122"/>
      <c r="BC75" s="122"/>
      <c r="BD75" s="122"/>
      <c r="BE75" s="122"/>
    </row>
    <row r="76" spans="1:57" ht="12.95" customHeight="1" x14ac:dyDescent="0.25">
      <c r="A76" s="131">
        <v>74</v>
      </c>
      <c r="B76" s="138">
        <v>0.88800000000000001</v>
      </c>
      <c r="C76" s="138">
        <v>0.89300000000000002</v>
      </c>
      <c r="D76" s="138">
        <v>0.89700000000000002</v>
      </c>
      <c r="E76" s="138">
        <v>0.90200000000000002</v>
      </c>
      <c r="F76" s="138">
        <v>0.90600000000000003</v>
      </c>
      <c r="G76" s="136">
        <v>0.91100000000000003</v>
      </c>
      <c r="H76" s="136">
        <v>0.91500000000000004</v>
      </c>
      <c r="I76" s="138">
        <v>0.92</v>
      </c>
      <c r="J76" s="161"/>
      <c r="K76" s="131">
        <v>74</v>
      </c>
      <c r="L76" s="138">
        <v>0.85</v>
      </c>
      <c r="M76" s="138">
        <v>0.85199999999999998</v>
      </c>
      <c r="N76" s="138">
        <v>0.85399999999999998</v>
      </c>
      <c r="O76" s="138">
        <v>0.85699999999999998</v>
      </c>
      <c r="P76" s="138">
        <v>0.85899999999999999</v>
      </c>
      <c r="Q76" s="136">
        <v>0.86199999999999999</v>
      </c>
      <c r="R76" s="136">
        <v>0.86399999999999999</v>
      </c>
      <c r="S76" s="138">
        <v>0.86699999999999999</v>
      </c>
      <c r="T76" s="122"/>
      <c r="U76" s="131">
        <v>74</v>
      </c>
      <c r="V76" s="148">
        <v>6</v>
      </c>
      <c r="W76" s="122"/>
      <c r="X76" s="122"/>
      <c r="Y76" s="122"/>
      <c r="Z76" s="122"/>
      <c r="AA76" s="122"/>
      <c r="AB76" s="122"/>
      <c r="AC76" s="122"/>
      <c r="AD76" s="122"/>
      <c r="AE76" s="122"/>
      <c r="AF76" s="122"/>
      <c r="AG76" s="122"/>
      <c r="AH76" s="122"/>
      <c r="AI76" s="122"/>
      <c r="AJ76" s="122"/>
      <c r="AK76" s="88"/>
      <c r="AL76" s="122"/>
      <c r="AM76" s="122"/>
      <c r="AN76" s="122"/>
      <c r="AO76" s="122"/>
      <c r="AP76" s="122"/>
      <c r="AQ76" s="122"/>
      <c r="AR76" s="122"/>
      <c r="AS76" s="122"/>
      <c r="AT76" s="122"/>
      <c r="AU76" s="122"/>
      <c r="AV76" s="411" t="s">
        <v>78</v>
      </c>
      <c r="AW76" s="411"/>
      <c r="AX76" s="411"/>
      <c r="AY76" s="411"/>
      <c r="AZ76" s="411"/>
      <c r="BA76" s="411"/>
      <c r="BB76" s="132"/>
      <c r="BC76" s="122"/>
      <c r="BD76" s="122"/>
      <c r="BE76" s="122"/>
    </row>
    <row r="77" spans="1:57" ht="12.95" customHeight="1" x14ac:dyDescent="0.25">
      <c r="A77" s="131">
        <v>75</v>
      </c>
      <c r="B77" s="138">
        <v>0.90700000000000003</v>
      </c>
      <c r="C77" s="138">
        <v>0.91100000000000003</v>
      </c>
      <c r="D77" s="138">
        <v>0.91400000000000003</v>
      </c>
      <c r="E77" s="138">
        <v>0.91800000000000004</v>
      </c>
      <c r="F77" s="138">
        <v>0.92200000000000004</v>
      </c>
      <c r="G77" s="136">
        <v>0.92600000000000005</v>
      </c>
      <c r="H77" s="136">
        <v>0.92900000000000005</v>
      </c>
      <c r="I77" s="138">
        <v>0.93300000000000005</v>
      </c>
      <c r="J77" s="161"/>
      <c r="K77" s="131">
        <v>75</v>
      </c>
      <c r="L77" s="138">
        <v>0.875</v>
      </c>
      <c r="M77" s="138">
        <v>0.877</v>
      </c>
      <c r="N77" s="138">
        <v>0.879</v>
      </c>
      <c r="O77" s="138">
        <v>0.88100000000000001</v>
      </c>
      <c r="P77" s="138">
        <v>0.88300000000000001</v>
      </c>
      <c r="Q77" s="136">
        <v>0.88500000000000001</v>
      </c>
      <c r="R77" s="136">
        <v>0.88700000000000001</v>
      </c>
      <c r="S77" s="138">
        <v>0.88900000000000001</v>
      </c>
      <c r="T77" s="122"/>
      <c r="U77" s="131">
        <v>75</v>
      </c>
      <c r="V77" s="148">
        <v>6</v>
      </c>
      <c r="W77" s="122"/>
      <c r="X77" s="122"/>
      <c r="Y77" s="122"/>
      <c r="Z77" s="122"/>
      <c r="AA77" s="122"/>
      <c r="AB77" s="122"/>
      <c r="AC77" s="122"/>
      <c r="AD77" s="122"/>
      <c r="AE77" s="122"/>
      <c r="AF77" s="122"/>
      <c r="AG77" s="122"/>
      <c r="AH77" s="122"/>
      <c r="AI77" s="122"/>
      <c r="AJ77" s="122"/>
      <c r="AK77" s="88"/>
      <c r="AL77" s="122"/>
      <c r="AM77" s="122"/>
      <c r="AN77" s="122"/>
      <c r="AO77" s="122"/>
      <c r="AP77" s="122"/>
      <c r="AQ77" s="122"/>
      <c r="AR77" s="122"/>
      <c r="AS77" s="122"/>
      <c r="AT77" s="122"/>
      <c r="AU77" s="122"/>
      <c r="AV77" s="411"/>
      <c r="AW77" s="411"/>
      <c r="AX77" s="411"/>
      <c r="AY77" s="411"/>
      <c r="AZ77" s="411"/>
      <c r="BA77" s="411"/>
      <c r="BB77" s="132"/>
      <c r="BC77" s="122"/>
      <c r="BD77" s="122"/>
      <c r="BE77" s="122"/>
    </row>
    <row r="78" spans="1:57" ht="12.95" customHeight="1" x14ac:dyDescent="0.25">
      <c r="A78" s="131">
        <v>76</v>
      </c>
      <c r="B78" s="138">
        <v>0.92600000000000005</v>
      </c>
      <c r="C78" s="138">
        <v>0.92900000000000005</v>
      </c>
      <c r="D78" s="138">
        <v>0.93200000000000005</v>
      </c>
      <c r="E78" s="138">
        <v>0.93500000000000005</v>
      </c>
      <c r="F78" s="138">
        <v>0.93799999999999994</v>
      </c>
      <c r="G78" s="136">
        <v>0.94099999999999995</v>
      </c>
      <c r="H78" s="136">
        <v>0.94299999999999995</v>
      </c>
      <c r="I78" s="138">
        <v>0.94599999999999995</v>
      </c>
      <c r="J78" s="161"/>
      <c r="K78" s="131">
        <v>76</v>
      </c>
      <c r="L78" s="138">
        <v>0.9</v>
      </c>
      <c r="M78" s="138">
        <v>0.90100000000000002</v>
      </c>
      <c r="N78" s="138">
        <v>0.90300000000000002</v>
      </c>
      <c r="O78" s="138">
        <v>0.90500000000000003</v>
      </c>
      <c r="P78" s="138">
        <v>0.90600000000000003</v>
      </c>
      <c r="Q78" s="136">
        <v>0.90800000000000003</v>
      </c>
      <c r="R78" s="136">
        <v>0.91</v>
      </c>
      <c r="S78" s="138">
        <v>0.91100000000000003</v>
      </c>
      <c r="T78" s="122"/>
      <c r="U78" s="131">
        <v>76</v>
      </c>
      <c r="V78" s="148">
        <v>6</v>
      </c>
      <c r="W78" s="122"/>
      <c r="X78" s="122"/>
      <c r="Y78" s="122"/>
      <c r="Z78" s="122"/>
      <c r="AA78" s="122"/>
      <c r="AB78" s="122"/>
      <c r="AC78" s="122"/>
      <c r="AD78" s="122"/>
      <c r="AE78" s="122"/>
      <c r="AF78" s="122"/>
      <c r="AG78" s="122"/>
      <c r="AH78" s="122"/>
      <c r="AI78" s="122"/>
      <c r="AJ78" s="122"/>
      <c r="AK78" s="88"/>
      <c r="AL78" s="122"/>
      <c r="AM78" s="122"/>
      <c r="AN78" s="122"/>
      <c r="AO78" s="122"/>
      <c r="AP78" s="122"/>
      <c r="AQ78" s="122"/>
      <c r="AR78" s="122"/>
      <c r="AS78" s="122"/>
      <c r="AT78" s="122"/>
      <c r="AU78" s="122"/>
      <c r="AV78" s="411"/>
      <c r="AW78" s="411"/>
      <c r="AX78" s="411"/>
      <c r="AY78" s="411"/>
      <c r="AZ78" s="411"/>
      <c r="BA78" s="411"/>
      <c r="BB78" s="132"/>
      <c r="BC78" s="122"/>
      <c r="BD78" s="122"/>
      <c r="BE78" s="122"/>
    </row>
    <row r="79" spans="1:57" ht="12.95" customHeight="1" x14ac:dyDescent="0.25">
      <c r="A79" s="131">
        <v>77</v>
      </c>
      <c r="B79" s="138">
        <v>0.94399999999999995</v>
      </c>
      <c r="C79" s="138">
        <v>0.94599999999999995</v>
      </c>
      <c r="D79" s="138">
        <v>0.94899999999999995</v>
      </c>
      <c r="E79" s="138">
        <v>0.95099999999999996</v>
      </c>
      <c r="F79" s="138">
        <v>0.95299999999999996</v>
      </c>
      <c r="G79" s="136">
        <v>0.95499999999999996</v>
      </c>
      <c r="H79" s="136">
        <v>0.95799999999999996</v>
      </c>
      <c r="I79" s="138">
        <v>0.96</v>
      </c>
      <c r="J79" s="161"/>
      <c r="K79" s="131">
        <v>77</v>
      </c>
      <c r="L79" s="138">
        <v>0.92500000000000004</v>
      </c>
      <c r="M79" s="138">
        <v>0.92600000000000005</v>
      </c>
      <c r="N79" s="138">
        <v>0.92700000000000005</v>
      </c>
      <c r="O79" s="138">
        <v>0.92800000000000005</v>
      </c>
      <c r="P79" s="138">
        <v>0.93</v>
      </c>
      <c r="Q79" s="136">
        <v>0.93100000000000005</v>
      </c>
      <c r="R79" s="136">
        <v>0.93200000000000005</v>
      </c>
      <c r="S79" s="138">
        <v>0.93300000000000005</v>
      </c>
      <c r="T79" s="122"/>
      <c r="U79" s="131">
        <v>77</v>
      </c>
      <c r="V79" s="148">
        <v>6</v>
      </c>
      <c r="W79" s="122"/>
      <c r="X79" s="122"/>
      <c r="Y79" s="122"/>
      <c r="Z79" s="122"/>
      <c r="AA79" s="122"/>
      <c r="AB79" s="122"/>
      <c r="AC79" s="122"/>
      <c r="AD79" s="122"/>
      <c r="AE79" s="122"/>
      <c r="AF79" s="122"/>
      <c r="AG79" s="122"/>
      <c r="AH79" s="122"/>
      <c r="AI79" s="122"/>
      <c r="AJ79" s="122"/>
      <c r="AK79" s="88"/>
      <c r="AL79" s="92"/>
      <c r="AM79" s="88"/>
      <c r="AN79" s="88"/>
      <c r="AO79" s="93"/>
      <c r="AP79" s="122"/>
      <c r="AQ79" s="122"/>
      <c r="AR79" s="122"/>
      <c r="AS79" s="122"/>
      <c r="AT79" s="122"/>
      <c r="AU79" s="122"/>
      <c r="AV79" s="132"/>
      <c r="AW79" s="132"/>
      <c r="AX79" s="132"/>
      <c r="AY79" s="132"/>
      <c r="AZ79" s="132"/>
      <c r="BA79" s="132"/>
      <c r="BB79" s="132"/>
      <c r="BC79" s="122"/>
      <c r="BD79" s="122"/>
      <c r="BE79" s="122"/>
    </row>
    <row r="80" spans="1:57" ht="12.95" customHeight="1" x14ac:dyDescent="0.25">
      <c r="A80" s="131">
        <v>78</v>
      </c>
      <c r="B80" s="138">
        <v>0.96299999999999997</v>
      </c>
      <c r="C80" s="138">
        <v>0.96399999999999997</v>
      </c>
      <c r="D80" s="138">
        <v>0.96599999999999997</v>
      </c>
      <c r="E80" s="138">
        <v>0.96699999999999997</v>
      </c>
      <c r="F80" s="138">
        <v>0.96899999999999997</v>
      </c>
      <c r="G80" s="136">
        <v>0.97</v>
      </c>
      <c r="H80" s="136">
        <v>0.97199999999999998</v>
      </c>
      <c r="I80" s="138">
        <v>0.97299999999999998</v>
      </c>
      <c r="J80" s="161"/>
      <c r="K80" s="131">
        <v>78</v>
      </c>
      <c r="L80" s="138">
        <v>0.95</v>
      </c>
      <c r="M80" s="138">
        <v>0.95099999999999996</v>
      </c>
      <c r="N80" s="138">
        <v>0.95099999999999996</v>
      </c>
      <c r="O80" s="138">
        <v>0.95199999999999996</v>
      </c>
      <c r="P80" s="138">
        <v>0.95299999999999996</v>
      </c>
      <c r="Q80" s="136">
        <v>0.95399999999999996</v>
      </c>
      <c r="R80" s="136">
        <v>0.95499999999999996</v>
      </c>
      <c r="S80" s="138">
        <v>0.95599999999999996</v>
      </c>
      <c r="T80" s="122"/>
      <c r="U80" s="131">
        <v>78</v>
      </c>
      <c r="V80" s="148">
        <v>6</v>
      </c>
      <c r="W80" s="122"/>
      <c r="X80" s="122"/>
      <c r="Y80" s="122"/>
      <c r="Z80" s="122"/>
      <c r="AA80" s="122"/>
      <c r="AB80" s="122"/>
      <c r="AC80" s="122"/>
      <c r="AD80" s="122"/>
      <c r="AE80" s="122"/>
      <c r="AF80" s="122"/>
      <c r="AG80" s="122"/>
      <c r="AH80" s="122"/>
      <c r="AI80" s="122"/>
      <c r="AJ80" s="122"/>
      <c r="AK80" s="88"/>
      <c r="AL80" s="88"/>
      <c r="AM80" s="88"/>
      <c r="AN80" s="88"/>
      <c r="AO80" s="88"/>
      <c r="AP80" s="122"/>
      <c r="AQ80" s="122"/>
      <c r="AR80" s="122"/>
      <c r="AS80" s="122"/>
      <c r="AT80" s="122"/>
      <c r="AU80" s="122"/>
      <c r="AV80" s="132"/>
      <c r="AW80" s="132"/>
      <c r="AX80" s="132"/>
      <c r="AY80" s="132"/>
      <c r="AZ80" s="132"/>
      <c r="BA80" s="132"/>
      <c r="BB80" s="132"/>
      <c r="BC80" s="122"/>
      <c r="BD80" s="122"/>
      <c r="BE80" s="122"/>
    </row>
    <row r="81" spans="1:57" ht="12.95" customHeight="1" x14ac:dyDescent="0.25">
      <c r="A81" s="131">
        <v>79</v>
      </c>
      <c r="B81" s="138">
        <v>0.98099999999999998</v>
      </c>
      <c r="C81" s="138">
        <v>0.98199999999999998</v>
      </c>
      <c r="D81" s="138">
        <v>0.98299999999999998</v>
      </c>
      <c r="E81" s="138">
        <v>0.98399999999999999</v>
      </c>
      <c r="F81" s="138">
        <v>0.98399999999999999</v>
      </c>
      <c r="G81" s="136">
        <v>0.98499999999999999</v>
      </c>
      <c r="H81" s="136">
        <v>0.98599999999999999</v>
      </c>
      <c r="I81" s="138">
        <v>0.98699999999999999</v>
      </c>
      <c r="J81" s="161"/>
      <c r="K81" s="131">
        <v>79</v>
      </c>
      <c r="L81" s="138">
        <v>0.97499999999999998</v>
      </c>
      <c r="M81" s="138">
        <v>0.97499999999999998</v>
      </c>
      <c r="N81" s="138">
        <v>0.97599999999999998</v>
      </c>
      <c r="O81" s="138">
        <v>0.97599999999999998</v>
      </c>
      <c r="P81" s="138">
        <v>0.97699999999999998</v>
      </c>
      <c r="Q81" s="136">
        <v>0.97699999999999998</v>
      </c>
      <c r="R81" s="136">
        <v>0.97699999999999998</v>
      </c>
      <c r="S81" s="138">
        <v>0.97799999999999998</v>
      </c>
      <c r="T81" s="122"/>
      <c r="U81" s="131">
        <v>79</v>
      </c>
      <c r="V81" s="148">
        <v>6</v>
      </c>
      <c r="W81" s="122"/>
      <c r="X81" s="122"/>
      <c r="Y81" s="122"/>
      <c r="Z81" s="122"/>
      <c r="AA81" s="122"/>
      <c r="AB81" s="122"/>
      <c r="AC81" s="122"/>
      <c r="AD81" s="122"/>
      <c r="AE81" s="122"/>
      <c r="AF81" s="122"/>
      <c r="AG81" s="122"/>
      <c r="AH81" s="122"/>
      <c r="AI81" s="122"/>
      <c r="AJ81" s="122"/>
      <c r="AK81" s="88"/>
      <c r="AL81" s="88"/>
      <c r="AM81" s="88"/>
      <c r="AN81" s="88"/>
      <c r="AO81" s="88"/>
      <c r="AP81" s="122"/>
      <c r="AQ81" s="122"/>
      <c r="AR81" s="122"/>
      <c r="AS81" s="122"/>
      <c r="AT81" s="122"/>
      <c r="AU81" s="122"/>
      <c r="AV81" s="122"/>
      <c r="AW81" s="122"/>
      <c r="AX81" s="122"/>
      <c r="AY81" s="122"/>
      <c r="AZ81" s="122"/>
      <c r="BA81" s="122"/>
      <c r="BB81" s="122"/>
      <c r="BC81" s="122"/>
      <c r="BD81" s="122"/>
      <c r="BE81" s="122"/>
    </row>
    <row r="82" spans="1:57" ht="12" customHeight="1" x14ac:dyDescent="0.25">
      <c r="A82" s="131">
        <v>80</v>
      </c>
      <c r="B82" s="138">
        <v>1</v>
      </c>
      <c r="C82" s="138">
        <v>1</v>
      </c>
      <c r="D82" s="138">
        <v>1</v>
      </c>
      <c r="E82" s="138">
        <v>1</v>
      </c>
      <c r="F82" s="138">
        <v>1</v>
      </c>
      <c r="G82" s="136">
        <v>1</v>
      </c>
      <c r="H82" s="136">
        <v>1</v>
      </c>
      <c r="I82" s="138">
        <v>1</v>
      </c>
      <c r="J82" s="161"/>
      <c r="K82" s="131">
        <v>80</v>
      </c>
      <c r="L82" s="138">
        <v>1</v>
      </c>
      <c r="M82" s="138">
        <v>1</v>
      </c>
      <c r="N82" s="138">
        <v>1</v>
      </c>
      <c r="O82" s="138">
        <v>1</v>
      </c>
      <c r="P82" s="138">
        <v>1</v>
      </c>
      <c r="Q82" s="136">
        <v>1</v>
      </c>
      <c r="R82" s="136">
        <v>1</v>
      </c>
      <c r="S82" s="138">
        <v>1</v>
      </c>
      <c r="T82" s="122"/>
      <c r="U82" s="131">
        <v>80</v>
      </c>
      <c r="V82" s="148">
        <v>6</v>
      </c>
      <c r="W82" s="122"/>
      <c r="X82" s="122"/>
      <c r="Y82" s="122"/>
      <c r="Z82" s="122"/>
      <c r="AA82" s="122"/>
      <c r="AB82" s="122"/>
      <c r="AC82" s="122"/>
      <c r="AD82" s="122"/>
      <c r="AE82" s="122"/>
      <c r="AF82" s="122"/>
      <c r="AG82" s="122"/>
      <c r="AH82" s="122"/>
      <c r="AI82" s="122"/>
      <c r="AJ82" s="122"/>
      <c r="AK82" s="88"/>
      <c r="AL82" s="88"/>
      <c r="AM82" s="88"/>
      <c r="AN82" s="88"/>
      <c r="AO82" s="88"/>
      <c r="AP82" s="122"/>
      <c r="AQ82" s="122"/>
      <c r="AR82" s="122"/>
      <c r="AS82" s="122"/>
      <c r="AT82" s="122"/>
      <c r="AU82" s="122"/>
      <c r="AV82" s="122"/>
      <c r="AW82" s="122"/>
      <c r="AX82" s="122"/>
      <c r="AY82" s="122"/>
      <c r="AZ82" s="122"/>
      <c r="BA82" s="122"/>
      <c r="BB82" s="122"/>
      <c r="BC82" s="122"/>
      <c r="BD82" s="122"/>
      <c r="BE82" s="122"/>
    </row>
    <row r="83" spans="1:57" ht="12.95" customHeight="1" x14ac:dyDescent="0.25">
      <c r="A83" s="123"/>
      <c r="B83" s="122"/>
      <c r="C83" s="165"/>
      <c r="D83" s="166"/>
      <c r="E83" s="122"/>
      <c r="F83" s="161"/>
      <c r="G83" s="122"/>
      <c r="H83" s="122"/>
      <c r="I83" s="122"/>
      <c r="J83" s="122"/>
      <c r="K83" s="122"/>
      <c r="L83" s="143"/>
      <c r="M83" s="143"/>
      <c r="N83" s="143"/>
      <c r="O83" s="143"/>
      <c r="P83" s="143"/>
      <c r="Q83" s="143"/>
      <c r="R83" s="143"/>
      <c r="S83" s="143"/>
      <c r="T83" s="122"/>
      <c r="U83" s="122"/>
      <c r="V83" s="122"/>
      <c r="W83" s="122"/>
      <c r="X83" s="122"/>
      <c r="Y83" s="122"/>
      <c r="Z83" s="122"/>
      <c r="AA83" s="122"/>
      <c r="AB83" s="122"/>
      <c r="AC83" s="122"/>
      <c r="AD83" s="122"/>
      <c r="AE83" s="122"/>
      <c r="AF83" s="122"/>
      <c r="AG83" s="122"/>
      <c r="AH83" s="122"/>
      <c r="AI83" s="122"/>
      <c r="AJ83" s="122"/>
      <c r="AK83" s="88"/>
      <c r="AL83" s="88"/>
      <c r="AM83" s="88"/>
      <c r="AN83" s="88"/>
      <c r="AO83" s="88"/>
      <c r="AP83" s="122"/>
      <c r="AQ83" s="122"/>
      <c r="AR83" s="122"/>
      <c r="AS83" s="122"/>
      <c r="AT83" s="122"/>
      <c r="AU83" s="122"/>
      <c r="AV83" s="122"/>
      <c r="AW83" s="122"/>
      <c r="AX83" s="122"/>
      <c r="AY83" s="122"/>
      <c r="AZ83" s="122"/>
      <c r="BA83" s="122"/>
      <c r="BB83" s="122"/>
      <c r="BC83" s="122"/>
      <c r="BD83" s="122"/>
      <c r="BE83" s="122"/>
    </row>
    <row r="84" spans="1:57" ht="14.1" customHeight="1" x14ac:dyDescent="0.25">
      <c r="A84" s="401" t="s">
        <v>108</v>
      </c>
      <c r="B84" s="401"/>
      <c r="C84" s="401"/>
      <c r="D84" s="401"/>
      <c r="E84" s="401"/>
      <c r="F84" s="143"/>
      <c r="G84" s="122"/>
      <c r="H84" s="122"/>
      <c r="I84" s="122"/>
      <c r="J84" s="122"/>
      <c r="K84" s="401" t="s">
        <v>108</v>
      </c>
      <c r="L84" s="401"/>
      <c r="M84" s="401"/>
      <c r="N84" s="401"/>
      <c r="O84" s="401"/>
      <c r="P84" s="143"/>
      <c r="Q84" s="143"/>
      <c r="R84" s="143"/>
      <c r="S84" s="143"/>
      <c r="T84" s="122"/>
      <c r="U84" s="122"/>
      <c r="V84" s="122"/>
      <c r="W84" s="122"/>
      <c r="X84" s="122"/>
      <c r="Y84" s="122"/>
      <c r="Z84" s="122"/>
      <c r="AA84" s="122"/>
      <c r="AB84" s="122"/>
      <c r="AC84" s="122"/>
      <c r="AD84" s="122"/>
      <c r="AE84" s="122"/>
      <c r="AF84" s="122"/>
      <c r="AG84" s="122"/>
      <c r="AH84" s="122"/>
      <c r="AI84" s="122"/>
      <c r="AJ84" s="122"/>
      <c r="AK84" s="88"/>
      <c r="AL84" s="88"/>
      <c r="AM84" s="88"/>
      <c r="AN84" s="88"/>
      <c r="AO84" s="88"/>
      <c r="AP84" s="122"/>
      <c r="AQ84" s="122"/>
      <c r="AR84" s="122"/>
      <c r="AS84" s="122"/>
      <c r="AT84" s="122"/>
      <c r="AU84" s="122"/>
      <c r="AV84" s="122"/>
      <c r="AW84" s="122"/>
      <c r="AX84" s="122"/>
      <c r="AY84" s="122"/>
      <c r="AZ84" s="122"/>
      <c r="BA84" s="122"/>
      <c r="BB84" s="122"/>
      <c r="BC84" s="122"/>
      <c r="BD84" s="122"/>
      <c r="BE84" s="122"/>
    </row>
    <row r="85" spans="1:57" ht="14.1" customHeight="1" x14ac:dyDescent="0.25">
      <c r="A85" s="167"/>
      <c r="B85" s="122"/>
      <c r="C85" s="122"/>
      <c r="D85" s="122"/>
      <c r="E85" s="122"/>
      <c r="F85" s="143"/>
      <c r="G85" s="122"/>
      <c r="H85" s="122"/>
      <c r="I85" s="122"/>
      <c r="J85" s="122"/>
      <c r="K85" s="122"/>
      <c r="L85" s="122"/>
      <c r="M85" s="122"/>
      <c r="N85" s="122"/>
      <c r="O85" s="122"/>
      <c r="P85" s="122"/>
      <c r="Q85" s="122"/>
      <c r="R85" s="122"/>
      <c r="S85" s="122"/>
      <c r="T85" s="122"/>
      <c r="U85" s="122"/>
      <c r="V85" s="122"/>
      <c r="W85" s="122"/>
      <c r="X85" s="122"/>
      <c r="Y85" s="122"/>
      <c r="Z85" s="122"/>
      <c r="AA85" s="122"/>
      <c r="AB85" s="122"/>
      <c r="AC85" s="122"/>
      <c r="AD85" s="122"/>
      <c r="AE85" s="122"/>
      <c r="AF85" s="122"/>
      <c r="AG85" s="122"/>
      <c r="AH85" s="122"/>
      <c r="AI85" s="122"/>
      <c r="AJ85" s="122"/>
      <c r="AK85" s="88"/>
      <c r="AL85" s="88"/>
      <c r="AM85" s="88"/>
      <c r="AN85" s="88"/>
      <c r="AO85" s="88"/>
      <c r="AP85" s="122"/>
      <c r="AQ85" s="122"/>
      <c r="AR85" s="122"/>
      <c r="AS85" s="122"/>
      <c r="AT85" s="122"/>
      <c r="AU85" s="122"/>
      <c r="AV85" s="122"/>
      <c r="AW85" s="122"/>
      <c r="AX85" s="122"/>
      <c r="AY85" s="122"/>
      <c r="AZ85" s="122"/>
      <c r="BA85" s="122"/>
      <c r="BB85" s="122"/>
      <c r="BC85" s="122"/>
      <c r="BD85" s="122"/>
      <c r="BE85" s="122"/>
    </row>
    <row r="86" spans="1:57" x14ac:dyDescent="0.25">
      <c r="A86" s="123"/>
      <c r="B86" s="122"/>
      <c r="C86" s="122"/>
      <c r="D86" s="122"/>
      <c r="E86" s="122"/>
      <c r="F86" s="143"/>
      <c r="G86" s="122"/>
      <c r="H86" s="122"/>
      <c r="I86" s="122"/>
      <c r="J86" s="122"/>
      <c r="K86" s="122"/>
      <c r="L86" s="122"/>
      <c r="M86" s="122"/>
      <c r="N86" s="122"/>
      <c r="O86" s="122"/>
      <c r="P86" s="122"/>
      <c r="Q86" s="122"/>
      <c r="R86" s="122"/>
      <c r="S86" s="122"/>
      <c r="T86" s="122"/>
      <c r="U86" s="122"/>
      <c r="V86" s="122"/>
      <c r="W86" s="122"/>
      <c r="X86" s="122"/>
      <c r="Y86" s="122"/>
      <c r="Z86" s="122"/>
      <c r="AA86" s="122"/>
      <c r="AB86" s="122"/>
      <c r="AC86" s="122"/>
      <c r="AD86" s="122"/>
      <c r="AE86" s="122"/>
      <c r="AF86" s="122"/>
      <c r="AG86" s="122"/>
      <c r="AH86" s="122"/>
      <c r="AI86" s="122"/>
      <c r="AJ86" s="122"/>
      <c r="AK86" s="122"/>
      <c r="AL86" s="122"/>
      <c r="AM86" s="122"/>
      <c r="AN86" s="122"/>
      <c r="AO86" s="122"/>
      <c r="AP86" s="122"/>
      <c r="AQ86" s="122"/>
      <c r="AR86" s="122"/>
      <c r="AS86" s="122"/>
      <c r="AT86" s="122"/>
      <c r="AU86" s="122"/>
      <c r="AV86" s="122"/>
      <c r="AW86" s="122"/>
      <c r="AX86" s="122"/>
      <c r="AY86" s="122"/>
      <c r="AZ86" s="122"/>
      <c r="BA86" s="122"/>
      <c r="BB86" s="122"/>
      <c r="BC86" s="122"/>
      <c r="BD86" s="122"/>
      <c r="BE86" s="122"/>
    </row>
    <row r="87" spans="1:57" ht="15.75" customHeight="1" x14ac:dyDescent="0.25">
      <c r="A87" s="123"/>
      <c r="B87" s="122"/>
      <c r="C87" s="122"/>
      <c r="D87" s="122"/>
      <c r="E87" s="122"/>
      <c r="F87" s="143"/>
      <c r="G87" s="122"/>
      <c r="H87" s="122"/>
      <c r="I87" s="122"/>
      <c r="J87" s="122"/>
      <c r="K87" s="122"/>
      <c r="L87" s="122"/>
      <c r="M87" s="122"/>
      <c r="N87" s="122"/>
      <c r="O87" s="122"/>
      <c r="P87" s="122"/>
      <c r="Q87" s="122"/>
      <c r="R87" s="122"/>
      <c r="S87" s="122"/>
      <c r="T87" s="122"/>
      <c r="U87" s="122"/>
      <c r="V87" s="122"/>
      <c r="W87" s="122"/>
      <c r="X87" s="122"/>
      <c r="Y87" s="122"/>
      <c r="Z87" s="122"/>
      <c r="AA87" s="122"/>
      <c r="AB87" s="122"/>
      <c r="AC87" s="122"/>
      <c r="AD87" s="122"/>
      <c r="AE87" s="122"/>
      <c r="AF87" s="122"/>
      <c r="AG87" s="122"/>
      <c r="AH87" s="122"/>
      <c r="AI87" s="122"/>
      <c r="AJ87" s="122"/>
      <c r="AK87" s="122"/>
      <c r="AL87" s="122"/>
      <c r="AM87" s="122"/>
      <c r="AN87" s="122"/>
      <c r="AO87" s="122"/>
      <c r="AP87" s="122"/>
      <c r="AQ87" s="122"/>
      <c r="AR87" s="122"/>
      <c r="AS87" s="122"/>
      <c r="AT87" s="122"/>
      <c r="AU87" s="122"/>
      <c r="AV87" s="122"/>
      <c r="AW87" s="122"/>
      <c r="AX87" s="122"/>
      <c r="AY87" s="122"/>
      <c r="AZ87" s="122"/>
      <c r="BA87" s="122"/>
      <c r="BB87" s="122"/>
      <c r="BC87" s="122"/>
      <c r="BD87" s="122"/>
      <c r="BE87" s="122"/>
    </row>
    <row r="88" spans="1:57" ht="15.75" customHeight="1" x14ac:dyDescent="0.25">
      <c r="A88" s="123"/>
      <c r="B88" s="122"/>
      <c r="C88" s="122"/>
      <c r="D88" s="122"/>
      <c r="E88" s="122"/>
      <c r="F88" s="143"/>
      <c r="G88" s="122"/>
      <c r="H88" s="122"/>
      <c r="I88" s="122"/>
      <c r="J88" s="122"/>
      <c r="K88" s="122"/>
      <c r="L88" s="122"/>
      <c r="M88" s="122"/>
      <c r="N88" s="122"/>
      <c r="O88" s="122"/>
      <c r="P88" s="122"/>
      <c r="Q88" s="122"/>
      <c r="R88" s="122"/>
      <c r="S88" s="122"/>
      <c r="T88" s="122"/>
      <c r="U88" s="122"/>
      <c r="V88" s="122"/>
      <c r="W88" s="122"/>
      <c r="X88" s="122"/>
      <c r="Y88" s="122"/>
      <c r="Z88" s="122"/>
      <c r="AA88" s="122"/>
      <c r="AB88" s="122"/>
      <c r="AC88" s="122"/>
      <c r="AD88" s="122"/>
      <c r="AE88" s="122"/>
      <c r="AF88" s="122"/>
      <c r="AG88" s="122"/>
      <c r="AH88" s="122"/>
      <c r="AI88" s="122"/>
      <c r="AJ88" s="122"/>
      <c r="AK88" s="122"/>
      <c r="AL88" s="122"/>
      <c r="AM88" s="122"/>
      <c r="AN88" s="122"/>
      <c r="AO88" s="122"/>
      <c r="AP88" s="122"/>
      <c r="AQ88" s="122"/>
      <c r="AR88" s="122"/>
      <c r="AS88" s="122"/>
      <c r="AT88" s="122"/>
      <c r="AU88" s="122"/>
      <c r="AV88" s="122"/>
      <c r="AW88" s="122"/>
      <c r="AX88" s="122"/>
      <c r="AY88" s="122"/>
      <c r="AZ88" s="122"/>
      <c r="BA88" s="122"/>
      <c r="BB88" s="122"/>
      <c r="BC88" s="122"/>
      <c r="BD88" s="122"/>
      <c r="BE88" s="122"/>
    </row>
    <row r="89" spans="1:57" ht="15.75" customHeight="1" x14ac:dyDescent="0.25">
      <c r="A89" s="123"/>
      <c r="B89" s="122"/>
      <c r="C89" s="122"/>
      <c r="D89" s="122"/>
      <c r="E89" s="122"/>
      <c r="F89" s="143"/>
      <c r="G89" s="122"/>
      <c r="H89" s="122"/>
      <c r="I89" s="122"/>
      <c r="J89" s="122"/>
      <c r="K89" s="122"/>
      <c r="L89" s="122"/>
      <c r="M89" s="122"/>
      <c r="N89" s="122"/>
      <c r="O89" s="122"/>
      <c r="P89" s="122"/>
      <c r="Q89" s="122"/>
      <c r="R89" s="122"/>
      <c r="S89" s="122"/>
      <c r="T89" s="122"/>
      <c r="U89" s="122"/>
      <c r="V89" s="122"/>
      <c r="W89" s="122"/>
      <c r="X89" s="122"/>
      <c r="Y89" s="122"/>
      <c r="Z89" s="122"/>
      <c r="AA89" s="122"/>
      <c r="AB89" s="122"/>
      <c r="AC89" s="122"/>
      <c r="AD89" s="122"/>
      <c r="AE89" s="122"/>
      <c r="AF89" s="122"/>
      <c r="AG89" s="122"/>
      <c r="AH89" s="122"/>
      <c r="AI89" s="122"/>
      <c r="AJ89" s="122"/>
      <c r="AK89" s="122"/>
      <c r="AL89" s="122"/>
      <c r="AM89" s="122"/>
      <c r="AN89" s="122"/>
      <c r="AO89" s="122"/>
      <c r="AP89" s="122"/>
      <c r="AQ89" s="122"/>
      <c r="AR89" s="122"/>
      <c r="AS89" s="122"/>
      <c r="AT89" s="122"/>
      <c r="AU89" s="122"/>
      <c r="AV89" s="122"/>
      <c r="AW89" s="122"/>
      <c r="AX89" s="122"/>
      <c r="AY89" s="122"/>
      <c r="AZ89" s="122"/>
      <c r="BA89" s="122"/>
      <c r="BB89" s="122"/>
      <c r="BC89" s="122"/>
      <c r="BD89" s="122"/>
      <c r="BE89" s="122"/>
    </row>
    <row r="90" spans="1:57" x14ac:dyDescent="0.25">
      <c r="A90" s="123"/>
      <c r="B90" s="122"/>
      <c r="C90" s="122"/>
      <c r="D90" s="122"/>
      <c r="E90" s="122"/>
      <c r="F90" s="143"/>
      <c r="G90" s="122"/>
      <c r="H90" s="122"/>
      <c r="I90" s="122"/>
      <c r="J90" s="122"/>
      <c r="K90" s="122"/>
      <c r="L90" s="122"/>
      <c r="M90" s="122"/>
      <c r="N90" s="122"/>
      <c r="O90" s="122"/>
      <c r="P90" s="122"/>
      <c r="Q90" s="122"/>
      <c r="R90" s="122"/>
      <c r="S90" s="122"/>
      <c r="T90" s="122"/>
      <c r="U90" s="122"/>
      <c r="V90" s="122"/>
      <c r="W90" s="122"/>
      <c r="X90" s="122"/>
      <c r="Y90" s="122"/>
      <c r="Z90" s="122"/>
      <c r="AA90" s="122"/>
      <c r="AB90" s="122"/>
      <c r="AC90" s="122"/>
      <c r="AD90" s="122"/>
      <c r="AE90" s="122"/>
      <c r="AF90" s="122"/>
      <c r="AG90" s="122"/>
      <c r="AH90" s="122"/>
      <c r="AI90" s="122"/>
      <c r="AJ90" s="122"/>
      <c r="AK90" s="122"/>
      <c r="AL90" s="122"/>
      <c r="AM90" s="122"/>
      <c r="AN90" s="122"/>
      <c r="AO90" s="122"/>
      <c r="AP90" s="122"/>
      <c r="AQ90" s="122"/>
      <c r="AR90" s="122"/>
      <c r="AS90" s="122"/>
      <c r="AT90" s="122"/>
      <c r="AU90" s="122"/>
      <c r="AV90" s="122"/>
      <c r="AW90" s="122"/>
      <c r="AX90" s="122"/>
      <c r="AY90" s="122"/>
      <c r="AZ90" s="122"/>
      <c r="BA90" s="122"/>
      <c r="BB90" s="122"/>
      <c r="BC90" s="122"/>
      <c r="BD90" s="122"/>
      <c r="BE90" s="122"/>
    </row>
    <row r="91" spans="1:57" x14ac:dyDescent="0.25">
      <c r="A91" s="123"/>
      <c r="B91" s="122"/>
      <c r="C91" s="122"/>
      <c r="D91" s="122"/>
      <c r="E91" s="122"/>
      <c r="F91" s="143"/>
      <c r="G91" s="122"/>
      <c r="H91" s="122"/>
      <c r="I91" s="122"/>
      <c r="J91" s="122"/>
      <c r="K91" s="122"/>
      <c r="L91" s="122"/>
      <c r="M91" s="122"/>
      <c r="N91" s="122"/>
      <c r="O91" s="122"/>
      <c r="P91" s="122"/>
      <c r="Q91" s="122"/>
      <c r="R91" s="122"/>
      <c r="S91" s="122"/>
      <c r="T91" s="122"/>
      <c r="U91" s="122"/>
      <c r="V91" s="122"/>
      <c r="W91" s="122"/>
      <c r="X91" s="122"/>
      <c r="Y91" s="122"/>
      <c r="Z91" s="122"/>
      <c r="AA91" s="122"/>
      <c r="AB91" s="122"/>
      <c r="AC91" s="122"/>
      <c r="AD91" s="122"/>
      <c r="AE91" s="122"/>
      <c r="AF91" s="122"/>
      <c r="AG91" s="122"/>
      <c r="AH91" s="122"/>
      <c r="AI91" s="122"/>
      <c r="AJ91" s="122"/>
      <c r="AK91" s="122"/>
      <c r="AL91" s="122"/>
      <c r="AM91" s="122"/>
      <c r="AN91" s="122"/>
      <c r="AO91" s="122"/>
      <c r="AP91" s="122"/>
      <c r="AQ91" s="122"/>
      <c r="AR91" s="122"/>
      <c r="AS91" s="122"/>
      <c r="AT91" s="122"/>
      <c r="AU91" s="122"/>
      <c r="AV91" s="122"/>
      <c r="AW91" s="122"/>
      <c r="AX91" s="122"/>
      <c r="AY91" s="122"/>
      <c r="AZ91" s="122"/>
      <c r="BA91" s="122"/>
      <c r="BB91" s="122"/>
      <c r="BC91" s="122"/>
      <c r="BD91" s="122"/>
      <c r="BE91" s="122"/>
    </row>
    <row r="92" spans="1:57" x14ac:dyDescent="0.25">
      <c r="A92" s="123"/>
      <c r="B92" s="122"/>
      <c r="C92" s="122"/>
      <c r="D92" s="122"/>
      <c r="E92" s="122"/>
      <c r="F92" s="143"/>
      <c r="G92" s="122"/>
      <c r="H92" s="122"/>
      <c r="I92" s="122"/>
      <c r="J92" s="122"/>
      <c r="K92" s="122"/>
      <c r="L92" s="122"/>
      <c r="M92" s="122"/>
      <c r="N92" s="122"/>
      <c r="O92" s="122"/>
      <c r="P92" s="122"/>
      <c r="Q92" s="122"/>
      <c r="R92" s="122"/>
      <c r="S92" s="122"/>
      <c r="T92" s="122"/>
      <c r="U92" s="122"/>
      <c r="V92" s="122"/>
      <c r="W92" s="122"/>
      <c r="X92" s="122"/>
      <c r="Y92" s="122"/>
      <c r="Z92" s="122"/>
      <c r="AA92" s="122"/>
      <c r="AB92" s="122"/>
      <c r="AC92" s="122"/>
      <c r="AD92" s="122"/>
      <c r="AE92" s="122"/>
      <c r="AF92" s="122"/>
      <c r="AG92" s="122"/>
      <c r="AH92" s="122"/>
      <c r="AI92" s="122"/>
      <c r="AJ92" s="122"/>
      <c r="AK92" s="122"/>
      <c r="AL92" s="122"/>
      <c r="AM92" s="122"/>
      <c r="AN92" s="122"/>
      <c r="AO92" s="122"/>
      <c r="AP92" s="122"/>
      <c r="AQ92" s="122"/>
      <c r="AR92" s="122"/>
      <c r="AS92" s="122"/>
      <c r="AT92" s="122"/>
      <c r="AU92" s="122"/>
      <c r="AV92" s="122"/>
      <c r="AW92" s="122"/>
      <c r="AX92" s="122"/>
      <c r="AY92" s="122"/>
      <c r="AZ92" s="122"/>
      <c r="BA92" s="122"/>
      <c r="BB92" s="122"/>
      <c r="BC92" s="122"/>
      <c r="BD92" s="122"/>
      <c r="BE92" s="122"/>
    </row>
    <row r="93" spans="1:57" x14ac:dyDescent="0.25">
      <c r="A93" s="123"/>
      <c r="B93" s="122"/>
      <c r="C93" s="122"/>
      <c r="D93" s="122"/>
      <c r="E93" s="122"/>
      <c r="F93" s="143"/>
      <c r="G93" s="122"/>
      <c r="H93" s="122"/>
      <c r="I93" s="122"/>
      <c r="J93" s="122"/>
      <c r="K93" s="122"/>
      <c r="L93" s="122"/>
      <c r="M93" s="122"/>
      <c r="N93" s="122"/>
      <c r="O93" s="122"/>
      <c r="P93" s="122"/>
      <c r="Q93" s="122"/>
      <c r="R93" s="122"/>
      <c r="S93" s="122"/>
      <c r="T93" s="122"/>
      <c r="U93" s="122"/>
      <c r="V93" s="122"/>
      <c r="W93" s="122"/>
      <c r="X93" s="122"/>
      <c r="Y93" s="122"/>
      <c r="Z93" s="122"/>
      <c r="AA93" s="122"/>
      <c r="AB93" s="122"/>
      <c r="AC93" s="122"/>
      <c r="AD93" s="122"/>
      <c r="AE93" s="122"/>
      <c r="AF93" s="122"/>
      <c r="AG93" s="122"/>
      <c r="AH93" s="122"/>
      <c r="AI93" s="122"/>
      <c r="AJ93" s="122"/>
      <c r="AK93" s="122"/>
      <c r="AL93" s="122"/>
      <c r="AM93" s="122"/>
      <c r="AN93" s="122"/>
      <c r="AO93" s="122"/>
      <c r="AP93" s="122"/>
      <c r="AQ93" s="122"/>
      <c r="AR93" s="122"/>
      <c r="AS93" s="122"/>
      <c r="AT93" s="122"/>
      <c r="AU93" s="122"/>
      <c r="AV93" s="122"/>
      <c r="AW93" s="122"/>
      <c r="AX93" s="122"/>
      <c r="AY93" s="122"/>
      <c r="AZ93" s="122"/>
      <c r="BA93" s="122"/>
      <c r="BB93" s="122"/>
      <c r="BC93" s="122"/>
      <c r="BD93" s="122"/>
      <c r="BE93" s="122"/>
    </row>
    <row r="94" spans="1:57" ht="15.75" customHeight="1" x14ac:dyDescent="0.25">
      <c r="A94" s="123"/>
      <c r="B94" s="122"/>
      <c r="C94" s="122"/>
      <c r="D94" s="122"/>
      <c r="E94" s="122"/>
      <c r="F94" s="143"/>
      <c r="G94" s="410" t="s">
        <v>41</v>
      </c>
      <c r="H94" s="410"/>
      <c r="I94" s="410"/>
      <c r="J94" s="410"/>
      <c r="K94" s="410"/>
      <c r="L94" s="410"/>
      <c r="M94" s="410"/>
      <c r="N94" s="122"/>
      <c r="O94" s="122"/>
      <c r="P94" s="122"/>
      <c r="Q94" s="122"/>
      <c r="R94" s="122"/>
      <c r="S94" s="122"/>
      <c r="T94" s="122"/>
      <c r="U94" s="122"/>
      <c r="V94" s="122"/>
      <c r="W94" s="122"/>
      <c r="X94" s="122"/>
      <c r="Y94" s="122"/>
      <c r="Z94" s="122"/>
      <c r="AA94" s="122"/>
      <c r="AB94" s="122"/>
      <c r="AC94" s="122"/>
      <c r="AD94" s="122"/>
      <c r="AE94" s="122"/>
      <c r="AF94" s="122"/>
      <c r="AG94" s="122"/>
      <c r="AH94" s="122"/>
      <c r="AI94" s="122"/>
      <c r="AJ94" s="122"/>
      <c r="AK94" s="122"/>
      <c r="AL94" s="122"/>
      <c r="AM94" s="122"/>
      <c r="AN94" s="122"/>
      <c r="AO94" s="122"/>
      <c r="AP94" s="122"/>
      <c r="AQ94" s="122"/>
      <c r="AR94" s="122"/>
      <c r="AS94" s="122"/>
      <c r="AT94" s="122"/>
      <c r="AU94" s="122"/>
      <c r="AV94" s="122"/>
      <c r="AW94" s="122"/>
      <c r="AX94" s="122"/>
      <c r="AY94" s="122"/>
      <c r="AZ94" s="122"/>
      <c r="BA94" s="122"/>
      <c r="BB94" s="122"/>
      <c r="BC94" s="122"/>
      <c r="BD94" s="122"/>
      <c r="BE94" s="122"/>
    </row>
    <row r="95" spans="1:57" ht="15.75" customHeight="1" x14ac:dyDescent="0.25">
      <c r="A95" s="123"/>
      <c r="B95" s="122"/>
      <c r="C95" s="122"/>
      <c r="D95" s="122"/>
      <c r="E95" s="122"/>
      <c r="F95" s="143"/>
      <c r="G95" s="410"/>
      <c r="H95" s="410"/>
      <c r="I95" s="410"/>
      <c r="J95" s="410"/>
      <c r="K95" s="410"/>
      <c r="L95" s="410"/>
      <c r="M95" s="410"/>
      <c r="N95" s="122"/>
      <c r="O95" s="122"/>
      <c r="P95" s="122"/>
      <c r="Q95" s="122"/>
      <c r="R95" s="122"/>
      <c r="S95" s="122"/>
      <c r="T95" s="122"/>
      <c r="U95" s="122"/>
      <c r="V95" s="122"/>
      <c r="W95" s="122"/>
      <c r="X95" s="122"/>
      <c r="Y95" s="122"/>
      <c r="Z95" s="122"/>
      <c r="AA95" s="122"/>
      <c r="AB95" s="122"/>
      <c r="AC95" s="122"/>
      <c r="AD95" s="122"/>
      <c r="AE95" s="122"/>
      <c r="AF95" s="122"/>
      <c r="AG95" s="122"/>
      <c r="AH95" s="122"/>
      <c r="AI95" s="122"/>
      <c r="AJ95" s="122"/>
      <c r="AK95" s="122"/>
      <c r="AL95" s="122"/>
      <c r="AM95" s="122"/>
      <c r="AN95" s="122"/>
      <c r="AO95" s="122"/>
      <c r="AP95" s="122"/>
      <c r="AQ95" s="122"/>
      <c r="AR95" s="122"/>
      <c r="AS95" s="122"/>
      <c r="AT95" s="122"/>
      <c r="AU95" s="122"/>
      <c r="AV95" s="122"/>
      <c r="AW95" s="122"/>
      <c r="AX95" s="122"/>
      <c r="AY95" s="122"/>
      <c r="AZ95" s="122"/>
      <c r="BA95" s="122"/>
      <c r="BB95" s="122"/>
      <c r="BC95" s="122"/>
      <c r="BD95" s="122"/>
      <c r="BE95" s="122"/>
    </row>
    <row r="96" spans="1:57" ht="15.75" customHeight="1" x14ac:dyDescent="0.25">
      <c r="A96" s="123"/>
      <c r="B96" s="122"/>
      <c r="C96" s="122"/>
      <c r="D96" s="122"/>
      <c r="E96" s="122"/>
      <c r="F96" s="143"/>
      <c r="G96" s="410"/>
      <c r="H96" s="410"/>
      <c r="I96" s="410"/>
      <c r="J96" s="410"/>
      <c r="K96" s="410"/>
      <c r="L96" s="410"/>
      <c r="M96" s="410"/>
      <c r="N96" s="122"/>
      <c r="O96" s="122"/>
      <c r="P96" s="122"/>
      <c r="Q96" s="122"/>
      <c r="R96" s="122"/>
      <c r="S96" s="122"/>
      <c r="T96" s="122"/>
      <c r="U96" s="122"/>
      <c r="V96" s="122"/>
      <c r="W96" s="122"/>
      <c r="X96" s="402" t="s">
        <v>103</v>
      </c>
      <c r="Y96" s="403"/>
      <c r="Z96" s="403"/>
      <c r="AA96" s="403"/>
      <c r="AB96" s="403"/>
      <c r="AC96" s="403"/>
      <c r="AD96" s="403"/>
      <c r="AE96" s="122"/>
      <c r="AF96" s="122"/>
      <c r="AG96" s="122"/>
      <c r="AH96" s="122"/>
      <c r="AI96" s="122"/>
      <c r="AJ96" s="122"/>
      <c r="AK96" s="122"/>
      <c r="AL96" s="122"/>
      <c r="AM96" s="55"/>
      <c r="AN96" s="55"/>
      <c r="AO96" s="122"/>
      <c r="AP96" s="122"/>
      <c r="AQ96" s="122"/>
      <c r="AR96" s="122"/>
      <c r="AS96" s="122"/>
      <c r="AT96" s="122"/>
      <c r="AU96" s="122"/>
      <c r="AV96" s="122"/>
      <c r="AW96" s="122"/>
      <c r="AX96" s="122"/>
      <c r="AY96" s="122"/>
      <c r="AZ96" s="122"/>
      <c r="BA96" s="122"/>
      <c r="BB96" s="122"/>
      <c r="BC96" s="122"/>
      <c r="BD96" s="122"/>
      <c r="BE96" s="122"/>
    </row>
    <row r="97" spans="1:57" ht="46.5" x14ac:dyDescent="0.25">
      <c r="A97" s="123"/>
      <c r="B97" s="122"/>
      <c r="C97" s="122"/>
      <c r="D97" s="122"/>
      <c r="E97" s="122"/>
      <c r="F97" s="143"/>
      <c r="G97" s="410"/>
      <c r="H97" s="410"/>
      <c r="I97" s="410"/>
      <c r="J97" s="410"/>
      <c r="K97" s="410"/>
      <c r="L97" s="410"/>
      <c r="M97" s="410"/>
      <c r="N97" s="122"/>
      <c r="O97" s="122"/>
      <c r="P97" s="122"/>
      <c r="Q97" s="122"/>
      <c r="R97" s="122"/>
      <c r="S97" s="122"/>
      <c r="T97" s="122"/>
      <c r="U97" s="122"/>
      <c r="V97" s="122"/>
      <c r="W97" s="122"/>
      <c r="X97" s="403"/>
      <c r="Y97" s="403"/>
      <c r="Z97" s="403"/>
      <c r="AA97" s="403"/>
      <c r="AB97" s="403"/>
      <c r="AC97" s="403"/>
      <c r="AD97" s="403"/>
      <c r="AE97" s="122"/>
      <c r="AF97" s="122"/>
      <c r="AG97" s="122"/>
      <c r="AH97" s="122"/>
      <c r="AI97" s="122"/>
      <c r="AJ97" s="122"/>
      <c r="AK97" s="122"/>
      <c r="AL97" s="122"/>
      <c r="AM97" s="55"/>
      <c r="AN97" s="55"/>
      <c r="AO97" s="122"/>
      <c r="AP97" s="122"/>
      <c r="AQ97" s="122"/>
      <c r="AR97" s="122"/>
      <c r="AS97" s="122"/>
      <c r="AT97" s="122"/>
      <c r="AU97" s="122"/>
      <c r="AV97" s="122"/>
      <c r="AW97" s="122"/>
      <c r="AX97" s="122"/>
      <c r="AY97" s="122"/>
      <c r="AZ97" s="122"/>
      <c r="BA97" s="122"/>
      <c r="BB97" s="122"/>
      <c r="BC97" s="122"/>
      <c r="BD97" s="122"/>
      <c r="BE97" s="122"/>
    </row>
    <row r="98" spans="1:57" ht="46.5" x14ac:dyDescent="0.25">
      <c r="A98" s="123"/>
      <c r="B98" s="122"/>
      <c r="C98" s="122"/>
      <c r="D98" s="122"/>
      <c r="E98" s="122"/>
      <c r="F98" s="143"/>
      <c r="G98" s="122"/>
      <c r="H98" s="122"/>
      <c r="I98" s="122"/>
      <c r="J98" s="122"/>
      <c r="K98" s="122"/>
      <c r="L98" s="122"/>
      <c r="M98" s="122"/>
      <c r="N98" s="122"/>
      <c r="O98" s="122"/>
      <c r="P98" s="122"/>
      <c r="Q98" s="122"/>
      <c r="R98" s="122"/>
      <c r="S98" s="122"/>
      <c r="T98" s="122"/>
      <c r="U98" s="122"/>
      <c r="V98" s="122"/>
      <c r="W98" s="122"/>
      <c r="X98" s="122"/>
      <c r="Y98" s="122"/>
      <c r="Z98" s="122"/>
      <c r="AA98" s="122"/>
      <c r="AB98" s="122"/>
      <c r="AC98" s="122"/>
      <c r="AD98" s="122"/>
      <c r="AE98" s="122"/>
      <c r="AF98" s="122"/>
      <c r="AG98" s="122"/>
      <c r="AH98" s="122"/>
      <c r="AI98" s="122"/>
      <c r="AJ98" s="122"/>
      <c r="AK98" s="122"/>
      <c r="AL98" s="122"/>
      <c r="AM98" s="55"/>
      <c r="AN98" s="55"/>
      <c r="AO98" s="122"/>
      <c r="AP98" s="122"/>
      <c r="AQ98" s="122"/>
      <c r="AR98" s="122"/>
      <c r="AS98" s="122"/>
      <c r="AT98" s="122"/>
      <c r="AU98" s="122"/>
      <c r="AV98" s="122"/>
      <c r="AW98" s="122"/>
      <c r="AX98" s="122"/>
      <c r="AY98" s="122"/>
      <c r="AZ98" s="122"/>
      <c r="BA98" s="122"/>
      <c r="BB98" s="122"/>
      <c r="BC98" s="122"/>
      <c r="BD98" s="122"/>
      <c r="BE98" s="122"/>
    </row>
    <row r="99" spans="1:57" ht="46.5" x14ac:dyDescent="0.25">
      <c r="A99" s="123"/>
      <c r="B99" s="122"/>
      <c r="C99" s="122"/>
      <c r="D99" s="122"/>
      <c r="E99" s="122"/>
      <c r="F99" s="143"/>
      <c r="G99" s="122"/>
      <c r="H99" s="122"/>
      <c r="I99" s="122"/>
      <c r="J99" s="122"/>
      <c r="K99" s="122"/>
      <c r="L99" s="122"/>
      <c r="M99" s="122"/>
      <c r="N99" s="122"/>
      <c r="O99" s="122"/>
      <c r="P99" s="122"/>
      <c r="Q99" s="122"/>
      <c r="R99" s="122"/>
      <c r="S99" s="122"/>
      <c r="T99" s="122"/>
      <c r="U99" s="122"/>
      <c r="V99" s="122"/>
      <c r="W99" s="122"/>
      <c r="X99" s="122"/>
      <c r="Y99" s="122"/>
      <c r="Z99" s="122"/>
      <c r="AA99" s="122"/>
      <c r="AB99" s="122"/>
      <c r="AC99" s="122"/>
      <c r="AD99" s="122"/>
      <c r="AE99" s="122"/>
      <c r="AF99" s="122"/>
      <c r="AG99" s="122"/>
      <c r="AH99" s="122"/>
      <c r="AI99" s="122"/>
      <c r="AJ99" s="122"/>
      <c r="AK99" s="122"/>
      <c r="AL99" s="122"/>
      <c r="AM99" s="55"/>
      <c r="AN99" s="55"/>
      <c r="AO99" s="122"/>
      <c r="AP99" s="122"/>
      <c r="AQ99" s="122"/>
      <c r="AR99" s="122"/>
      <c r="AS99" s="122"/>
      <c r="AT99" s="122"/>
      <c r="AU99" s="122"/>
      <c r="AV99" s="122"/>
      <c r="AW99" s="122"/>
      <c r="AX99" s="122"/>
      <c r="AY99" s="122"/>
      <c r="AZ99" s="122"/>
      <c r="BA99" s="122"/>
      <c r="BB99" s="122"/>
      <c r="BC99" s="122"/>
      <c r="BD99" s="122"/>
      <c r="BE99" s="122"/>
    </row>
    <row r="100" spans="1:57" ht="46.5" x14ac:dyDescent="0.25">
      <c r="A100" s="123"/>
      <c r="B100" s="122"/>
      <c r="C100" s="122"/>
      <c r="D100" s="122"/>
      <c r="E100" s="122"/>
      <c r="F100" s="143"/>
      <c r="G100" s="122"/>
      <c r="H100" s="122"/>
      <c r="I100" s="122"/>
      <c r="J100" s="122"/>
      <c r="K100" s="122"/>
      <c r="L100" s="122"/>
      <c r="M100" s="122"/>
      <c r="N100" s="122"/>
      <c r="O100" s="122"/>
      <c r="P100" s="122"/>
      <c r="Q100" s="122"/>
      <c r="R100" s="122"/>
      <c r="S100" s="122"/>
      <c r="T100" s="122"/>
      <c r="U100" s="122"/>
      <c r="V100" s="122"/>
      <c r="W100" s="122"/>
      <c r="X100" s="122"/>
      <c r="Y100" s="122"/>
      <c r="Z100" s="122"/>
      <c r="AA100" s="122"/>
      <c r="AB100" s="122"/>
      <c r="AC100" s="122"/>
      <c r="AD100" s="122"/>
      <c r="AE100" s="122"/>
      <c r="AF100" s="122"/>
      <c r="AG100" s="122"/>
      <c r="AH100" s="122"/>
      <c r="AI100" s="122"/>
      <c r="AJ100" s="122"/>
      <c r="AK100" s="122"/>
      <c r="AL100" s="122"/>
      <c r="AM100" s="55"/>
      <c r="AN100" s="55"/>
      <c r="AO100" s="122"/>
      <c r="AP100" s="122"/>
      <c r="AQ100" s="122"/>
      <c r="AR100" s="122"/>
      <c r="AS100" s="122"/>
      <c r="AT100" s="122"/>
      <c r="AU100" s="122"/>
      <c r="AV100" s="122"/>
      <c r="AW100" s="122"/>
      <c r="AX100" s="122"/>
      <c r="AY100" s="122"/>
      <c r="AZ100" s="122"/>
      <c r="BA100" s="122"/>
      <c r="BB100" s="122"/>
      <c r="BC100" s="122"/>
      <c r="BD100" s="122"/>
      <c r="BE100" s="122"/>
    </row>
    <row r="101" spans="1:57" ht="46.5" x14ac:dyDescent="0.25">
      <c r="AM101" s="55"/>
      <c r="AN101" s="55"/>
    </row>
    <row r="103" spans="1:57" ht="29.25" customHeight="1" x14ac:dyDescent="0.25">
      <c r="AH103" s="54" t="s">
        <v>58</v>
      </c>
      <c r="AI103" s="55"/>
      <c r="AJ103" s="55"/>
      <c r="AK103" s="55"/>
      <c r="AL103" s="55"/>
      <c r="AM103" s="55"/>
      <c r="AN103" s="55"/>
      <c r="AO103" s="55"/>
      <c r="AP103" s="55"/>
      <c r="AQ103" s="55"/>
      <c r="AR103" s="55"/>
    </row>
    <row r="104" spans="1:57" ht="15.75" customHeight="1" x14ac:dyDescent="0.25">
      <c r="AH104" s="55"/>
      <c r="AI104" s="55"/>
      <c r="AJ104" s="55"/>
      <c r="AK104" s="55"/>
      <c r="AL104" s="55"/>
      <c r="AO104" s="55"/>
      <c r="AP104" s="55"/>
      <c r="AQ104" s="55"/>
      <c r="AR104" s="55"/>
    </row>
    <row r="105" spans="1:57" ht="15.75" customHeight="1" x14ac:dyDescent="0.25">
      <c r="AH105" s="55"/>
      <c r="AI105" s="55"/>
      <c r="AJ105" s="55"/>
      <c r="AK105" s="55"/>
      <c r="AL105" s="55"/>
      <c r="AO105" s="55"/>
      <c r="AP105" s="55"/>
      <c r="AQ105" s="55"/>
      <c r="AR105" s="55"/>
    </row>
    <row r="106" spans="1:57" ht="15.75" customHeight="1" x14ac:dyDescent="0.25">
      <c r="AH106" s="55"/>
      <c r="AI106" s="55"/>
      <c r="AJ106" s="55"/>
      <c r="AK106" s="55"/>
      <c r="AL106" s="55"/>
      <c r="AO106" s="55"/>
      <c r="AP106" s="55"/>
      <c r="AQ106" s="55"/>
      <c r="AR106" s="55"/>
    </row>
    <row r="107" spans="1:57" ht="15.75" customHeight="1" x14ac:dyDescent="0.25">
      <c r="AH107" s="55"/>
      <c r="AI107" s="55"/>
      <c r="AJ107" s="55"/>
      <c r="AK107" s="55"/>
      <c r="AL107" s="55"/>
      <c r="AO107" s="55"/>
      <c r="AP107" s="55"/>
      <c r="AQ107" s="55"/>
      <c r="AR107" s="55"/>
    </row>
    <row r="108" spans="1:57" ht="15.75" customHeight="1" x14ac:dyDescent="0.25">
      <c r="AH108" s="55"/>
      <c r="AI108" s="55"/>
      <c r="AJ108" s="55"/>
      <c r="AK108" s="55"/>
      <c r="AL108" s="55"/>
      <c r="AO108" s="55"/>
      <c r="AP108" s="55"/>
      <c r="AQ108" s="55"/>
      <c r="AR108" s="55"/>
    </row>
    <row r="109" spans="1:57" ht="15.75" customHeight="1" x14ac:dyDescent="0.25">
      <c r="AH109" s="55"/>
      <c r="AI109" s="55"/>
      <c r="AJ109" s="55"/>
      <c r="AK109" s="55"/>
      <c r="AL109" s="55"/>
      <c r="AO109" s="55"/>
      <c r="AP109" s="55"/>
      <c r="AQ109" s="55"/>
      <c r="AR109" s="55"/>
    </row>
    <row r="110" spans="1:57" ht="12.75" x14ac:dyDescent="0.25">
      <c r="D110" s="354" t="s">
        <v>58</v>
      </c>
      <c r="E110" s="355"/>
      <c r="F110" s="355"/>
      <c r="G110" s="355"/>
      <c r="H110" s="355"/>
      <c r="I110" s="355"/>
      <c r="J110" s="355"/>
      <c r="K110" s="355"/>
      <c r="L110" s="355"/>
      <c r="M110" s="355"/>
      <c r="N110" s="355"/>
    </row>
    <row r="111" spans="1:57" ht="12.75" x14ac:dyDescent="0.25">
      <c r="D111" s="355"/>
      <c r="E111" s="355"/>
      <c r="F111" s="355"/>
      <c r="G111" s="355"/>
      <c r="H111" s="355"/>
      <c r="I111" s="355"/>
      <c r="J111" s="355"/>
      <c r="K111" s="355"/>
      <c r="L111" s="355"/>
      <c r="M111" s="355"/>
      <c r="N111" s="355"/>
    </row>
    <row r="112" spans="1:57" ht="12.75" x14ac:dyDescent="0.25">
      <c r="D112" s="355"/>
      <c r="E112" s="355"/>
      <c r="F112" s="355"/>
      <c r="G112" s="355"/>
      <c r="H112" s="355"/>
      <c r="I112" s="355"/>
      <c r="J112" s="355"/>
      <c r="K112" s="355"/>
      <c r="L112" s="355"/>
      <c r="M112" s="355"/>
      <c r="N112" s="355"/>
    </row>
    <row r="113" spans="4:14" ht="12.75" x14ac:dyDescent="0.25">
      <c r="D113" s="355"/>
      <c r="E113" s="355"/>
      <c r="F113" s="355"/>
      <c r="G113" s="355"/>
      <c r="H113" s="355"/>
      <c r="I113" s="355"/>
      <c r="J113" s="355"/>
      <c r="K113" s="355"/>
      <c r="L113" s="355"/>
      <c r="M113" s="355"/>
      <c r="N113" s="355"/>
    </row>
    <row r="114" spans="4:14" ht="12.75" x14ac:dyDescent="0.25">
      <c r="D114" s="355"/>
      <c r="E114" s="355"/>
      <c r="F114" s="355"/>
      <c r="G114" s="355"/>
      <c r="H114" s="355"/>
      <c r="I114" s="355"/>
      <c r="J114" s="355"/>
      <c r="K114" s="355"/>
      <c r="L114" s="355"/>
      <c r="M114" s="355"/>
      <c r="N114" s="355"/>
    </row>
    <row r="115" spans="4:14" ht="12.75" x14ac:dyDescent="0.25">
      <c r="D115" s="355"/>
      <c r="E115" s="355"/>
      <c r="F115" s="355"/>
      <c r="G115" s="355"/>
      <c r="H115" s="355"/>
      <c r="I115" s="355"/>
      <c r="J115" s="355"/>
      <c r="K115" s="355"/>
      <c r="L115" s="355"/>
      <c r="M115" s="355"/>
      <c r="N115" s="355"/>
    </row>
    <row r="116" spans="4:14" ht="12.75" x14ac:dyDescent="0.25">
      <c r="D116" s="355"/>
      <c r="E116" s="355"/>
      <c r="F116" s="355"/>
      <c r="G116" s="355"/>
      <c r="H116" s="355"/>
      <c r="I116" s="355"/>
      <c r="J116" s="355"/>
      <c r="K116" s="355"/>
      <c r="L116" s="355"/>
      <c r="M116" s="355"/>
      <c r="N116" s="355"/>
    </row>
    <row r="117" spans="4:14" ht="12.75" x14ac:dyDescent="0.25">
      <c r="D117" s="355"/>
      <c r="E117" s="355"/>
      <c r="F117" s="355"/>
      <c r="G117" s="355"/>
      <c r="H117" s="355"/>
      <c r="I117" s="355"/>
      <c r="J117" s="355"/>
      <c r="K117" s="355"/>
      <c r="L117" s="355"/>
      <c r="M117" s="355"/>
      <c r="N117" s="355"/>
    </row>
  </sheetData>
  <sheetProtection algorithmName="SHA-512" hashValue="4hVK0vke+r/McOjWNsXvfrkg+V6O468bI16cD32Q+bdB83KEEm0xhHZUetsWrnFVxIhR2j3EYOn0xBAgtylXjg==" saltValue="jiR378qLecooK1HWFfmCmA==" spinCount="100000" sheet="1" selectLockedCells="1" selectUnlockedCells="1"/>
  <mergeCells count="30">
    <mergeCell ref="X96:AD97"/>
    <mergeCell ref="AK54:AO58"/>
    <mergeCell ref="B1:AG1"/>
    <mergeCell ref="AI1:AY1"/>
    <mergeCell ref="BA1:BC1"/>
    <mergeCell ref="G94:M97"/>
    <mergeCell ref="AV68:BB70"/>
    <mergeCell ref="AV76:BA78"/>
    <mergeCell ref="AV3:AY4"/>
    <mergeCell ref="BA3:BC3"/>
    <mergeCell ref="D3:F3"/>
    <mergeCell ref="N3:Q3"/>
    <mergeCell ref="U3:V3"/>
    <mergeCell ref="AB3:AD3"/>
    <mergeCell ref="D110:N117"/>
    <mergeCell ref="AJ2:AP2"/>
    <mergeCell ref="AK3:AO3"/>
    <mergeCell ref="AJ4:AQ4"/>
    <mergeCell ref="AS4:AT4"/>
    <mergeCell ref="AS3:AT3"/>
    <mergeCell ref="X71:AJ73"/>
    <mergeCell ref="A84:E84"/>
    <mergeCell ref="K84:O84"/>
    <mergeCell ref="AF2:AG2"/>
    <mergeCell ref="AF3:AG3"/>
    <mergeCell ref="B4:I4"/>
    <mergeCell ref="L4:S4"/>
    <mergeCell ref="M2:R2"/>
    <mergeCell ref="U2:V2"/>
    <mergeCell ref="AB2:AD2"/>
  </mergeCells>
  <pageMargins left="0.7" right="0.7" top="0.75" bottom="0.75" header="0.3" footer="0.3"/>
  <pageSetup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FC4C8D-C3C7-416F-95BC-C99855437D34}">
  <sheetPr codeName="Sheet7">
    <tabColor rgb="FFFF0000"/>
  </sheetPr>
  <dimension ref="A1:DZ2259"/>
  <sheetViews>
    <sheetView showGridLines="0" zoomScaleNormal="100" workbookViewId="0">
      <pane xSplit="1" ySplit="2" topLeftCell="CK3" activePane="bottomRight" state="frozen"/>
      <selection pane="topRight"/>
      <selection pane="bottomLeft"/>
      <selection pane="bottomRight" activeCell="CZ4" sqref="CZ4"/>
    </sheetView>
  </sheetViews>
  <sheetFormatPr defaultRowHeight="15" x14ac:dyDescent="0.25"/>
  <cols>
    <col min="1" max="1" width="3.85546875" style="23" customWidth="1"/>
    <col min="2" max="5" width="3.85546875" style="6" customWidth="1"/>
    <col min="6" max="6" width="3.85546875" style="16" customWidth="1"/>
    <col min="7" max="10" width="3.85546875" style="6" customWidth="1"/>
    <col min="11" max="11" width="3.85546875" style="16" customWidth="1"/>
    <col min="12" max="15" width="3.85546875" style="6" customWidth="1"/>
    <col min="16" max="16" width="3.85546875" style="16" customWidth="1"/>
    <col min="17" max="20" width="3.85546875" style="6" customWidth="1"/>
    <col min="21" max="21" width="3.85546875" style="16" customWidth="1"/>
    <col min="22" max="25" width="3.85546875" style="6" customWidth="1"/>
    <col min="26" max="26" width="3.85546875" style="16" customWidth="1"/>
    <col min="27" max="30" width="3.85546875" style="6" customWidth="1"/>
    <col min="31" max="31" width="3.85546875" style="16" customWidth="1"/>
    <col min="32" max="35" width="3.85546875" style="6" customWidth="1"/>
    <col min="36" max="36" width="3.85546875" style="16" customWidth="1"/>
    <col min="37" max="40" width="3.85546875" style="6" customWidth="1"/>
    <col min="41" max="41" width="3.85546875" style="16" customWidth="1"/>
    <col min="42" max="45" width="3.85546875" style="6" customWidth="1"/>
    <col min="46" max="46" width="3.85546875" style="16" customWidth="1"/>
    <col min="47" max="50" width="3.85546875" style="6" customWidth="1"/>
    <col min="51" max="51" width="3.85546875" style="16" customWidth="1"/>
    <col min="52" max="55" width="3.85546875" style="6" customWidth="1"/>
    <col min="56" max="56" width="3.85546875" style="16" customWidth="1"/>
    <col min="57" max="60" width="3.85546875" style="6" customWidth="1"/>
    <col min="61" max="61" width="3.85546875" style="16" customWidth="1"/>
    <col min="62" max="65" width="3.85546875" style="6" customWidth="1"/>
    <col min="66" max="66" width="3.85546875" style="16" customWidth="1"/>
    <col min="67" max="70" width="3.85546875" style="6" customWidth="1"/>
    <col min="71" max="71" width="3.85546875" style="16" customWidth="1"/>
    <col min="72" max="75" width="3.85546875" style="6" customWidth="1"/>
    <col min="76" max="76" width="3.85546875" style="16" customWidth="1"/>
    <col min="77" max="80" width="3.85546875" style="6" customWidth="1"/>
    <col min="81" max="81" width="3.85546875" style="16" customWidth="1"/>
    <col min="82" max="85" width="3.85546875" style="6" customWidth="1"/>
    <col min="86" max="86" width="3.85546875" style="16" customWidth="1"/>
    <col min="87" max="90" width="3.85546875" style="6" customWidth="1"/>
    <col min="91" max="91" width="3.85546875" style="16" customWidth="1"/>
    <col min="92" max="95" width="3.85546875" style="6" customWidth="1"/>
    <col min="96" max="96" width="3.85546875" style="16" customWidth="1"/>
    <col min="97" max="100" width="3.85546875" style="6" customWidth="1"/>
    <col min="101" max="101" width="3.85546875" style="16" customWidth="1"/>
    <col min="102" max="102" width="3" customWidth="1"/>
  </cols>
  <sheetData>
    <row r="1" spans="1:130" x14ac:dyDescent="0.25">
      <c r="A1" s="109" t="s">
        <v>91</v>
      </c>
      <c r="F1" s="6"/>
      <c r="K1" s="6"/>
      <c r="P1" s="6"/>
      <c r="U1" s="6"/>
      <c r="Z1" s="6"/>
      <c r="AE1" s="6"/>
      <c r="AJ1" s="6"/>
      <c r="AL1" s="413" t="s">
        <v>92</v>
      </c>
      <c r="AM1" s="413"/>
      <c r="AN1" s="413"/>
      <c r="AO1" s="413"/>
      <c r="AP1" s="413"/>
      <c r="AQ1" s="413"/>
      <c r="AR1" s="413"/>
      <c r="AS1" s="413"/>
      <c r="AT1" s="413"/>
      <c r="AU1" s="413"/>
      <c r="AV1" s="413"/>
      <c r="AW1" s="413"/>
      <c r="AX1" s="413"/>
      <c r="AY1" s="413"/>
      <c r="AZ1" s="413"/>
      <c r="BA1" s="413"/>
      <c r="BB1" s="413"/>
      <c r="BC1" s="413"/>
      <c r="BD1" s="413"/>
      <c r="BE1" s="413"/>
      <c r="BF1" s="413"/>
      <c r="BG1" s="413"/>
      <c r="BH1" s="413"/>
      <c r="BI1" s="413"/>
      <c r="BJ1" s="413"/>
      <c r="BK1" s="27"/>
      <c r="BN1" s="6"/>
      <c r="BS1" s="6"/>
      <c r="BX1" s="6"/>
      <c r="CC1" s="6"/>
      <c r="CH1" s="6"/>
      <c r="CM1" s="6"/>
      <c r="CR1" s="6"/>
      <c r="CW1" s="6"/>
    </row>
    <row r="2" spans="1:130" s="104" customFormat="1" x14ac:dyDescent="0.25">
      <c r="A2" s="23"/>
      <c r="B2" s="23">
        <f>A2+1</f>
        <v>1</v>
      </c>
      <c r="C2" s="23">
        <f t="shared" ref="C2:BN2" si="0">B2+1</f>
        <v>2</v>
      </c>
      <c r="D2" s="23">
        <f t="shared" si="0"/>
        <v>3</v>
      </c>
      <c r="E2" s="23">
        <f t="shared" si="0"/>
        <v>4</v>
      </c>
      <c r="F2" s="103">
        <f t="shared" si="0"/>
        <v>5</v>
      </c>
      <c r="G2" s="23">
        <f t="shared" si="0"/>
        <v>6</v>
      </c>
      <c r="H2" s="23">
        <f t="shared" si="0"/>
        <v>7</v>
      </c>
      <c r="I2" s="23">
        <f t="shared" si="0"/>
        <v>8</v>
      </c>
      <c r="J2" s="23">
        <f t="shared" si="0"/>
        <v>9</v>
      </c>
      <c r="K2" s="103">
        <f t="shared" si="0"/>
        <v>10</v>
      </c>
      <c r="L2" s="23">
        <f t="shared" si="0"/>
        <v>11</v>
      </c>
      <c r="M2" s="23">
        <f t="shared" si="0"/>
        <v>12</v>
      </c>
      <c r="N2" s="23">
        <f t="shared" si="0"/>
        <v>13</v>
      </c>
      <c r="O2" s="23">
        <f t="shared" si="0"/>
        <v>14</v>
      </c>
      <c r="P2" s="103">
        <f t="shared" si="0"/>
        <v>15</v>
      </c>
      <c r="Q2" s="23">
        <f t="shared" si="0"/>
        <v>16</v>
      </c>
      <c r="R2" s="23">
        <f t="shared" si="0"/>
        <v>17</v>
      </c>
      <c r="S2" s="23">
        <f t="shared" si="0"/>
        <v>18</v>
      </c>
      <c r="T2" s="23">
        <f t="shared" si="0"/>
        <v>19</v>
      </c>
      <c r="U2" s="103">
        <f t="shared" si="0"/>
        <v>20</v>
      </c>
      <c r="V2" s="23">
        <f t="shared" si="0"/>
        <v>21</v>
      </c>
      <c r="W2" s="23">
        <f t="shared" si="0"/>
        <v>22</v>
      </c>
      <c r="X2" s="23">
        <f t="shared" si="0"/>
        <v>23</v>
      </c>
      <c r="Y2" s="23">
        <f t="shared" si="0"/>
        <v>24</v>
      </c>
      <c r="Z2" s="103">
        <f t="shared" si="0"/>
        <v>25</v>
      </c>
      <c r="AA2" s="23">
        <f t="shared" si="0"/>
        <v>26</v>
      </c>
      <c r="AB2" s="23">
        <f t="shared" si="0"/>
        <v>27</v>
      </c>
      <c r="AC2" s="23">
        <f t="shared" si="0"/>
        <v>28</v>
      </c>
      <c r="AD2" s="23">
        <f t="shared" si="0"/>
        <v>29</v>
      </c>
      <c r="AE2" s="103">
        <f t="shared" si="0"/>
        <v>30</v>
      </c>
      <c r="AF2" s="23">
        <f t="shared" si="0"/>
        <v>31</v>
      </c>
      <c r="AG2" s="23">
        <f t="shared" si="0"/>
        <v>32</v>
      </c>
      <c r="AH2" s="23">
        <f t="shared" si="0"/>
        <v>33</v>
      </c>
      <c r="AI2" s="23">
        <f t="shared" si="0"/>
        <v>34</v>
      </c>
      <c r="AJ2" s="103">
        <f t="shared" si="0"/>
        <v>35</v>
      </c>
      <c r="AK2" s="23">
        <f t="shared" si="0"/>
        <v>36</v>
      </c>
      <c r="AL2" s="23">
        <f t="shared" si="0"/>
        <v>37</v>
      </c>
      <c r="AM2" s="23">
        <f t="shared" si="0"/>
        <v>38</v>
      </c>
      <c r="AN2" s="23">
        <f t="shared" si="0"/>
        <v>39</v>
      </c>
      <c r="AO2" s="103">
        <f t="shared" si="0"/>
        <v>40</v>
      </c>
      <c r="AP2" s="23">
        <f t="shared" si="0"/>
        <v>41</v>
      </c>
      <c r="AQ2" s="23">
        <f t="shared" si="0"/>
        <v>42</v>
      </c>
      <c r="AR2" s="23">
        <f t="shared" si="0"/>
        <v>43</v>
      </c>
      <c r="AS2" s="23">
        <f t="shared" si="0"/>
        <v>44</v>
      </c>
      <c r="AT2" s="103">
        <f t="shared" si="0"/>
        <v>45</v>
      </c>
      <c r="AU2" s="23">
        <f t="shared" si="0"/>
        <v>46</v>
      </c>
      <c r="AV2" s="23">
        <f t="shared" si="0"/>
        <v>47</v>
      </c>
      <c r="AW2" s="23">
        <f t="shared" si="0"/>
        <v>48</v>
      </c>
      <c r="AX2" s="23">
        <f t="shared" si="0"/>
        <v>49</v>
      </c>
      <c r="AY2" s="103">
        <f t="shared" si="0"/>
        <v>50</v>
      </c>
      <c r="AZ2" s="23">
        <f t="shared" si="0"/>
        <v>51</v>
      </c>
      <c r="BA2" s="23">
        <f t="shared" si="0"/>
        <v>52</v>
      </c>
      <c r="BB2" s="23">
        <f t="shared" si="0"/>
        <v>53</v>
      </c>
      <c r="BC2" s="23">
        <f t="shared" si="0"/>
        <v>54</v>
      </c>
      <c r="BD2" s="103">
        <f t="shared" si="0"/>
        <v>55</v>
      </c>
      <c r="BE2" s="23">
        <f t="shared" si="0"/>
        <v>56</v>
      </c>
      <c r="BF2" s="23">
        <f t="shared" si="0"/>
        <v>57</v>
      </c>
      <c r="BG2" s="23">
        <f t="shared" si="0"/>
        <v>58</v>
      </c>
      <c r="BH2" s="23">
        <f t="shared" si="0"/>
        <v>59</v>
      </c>
      <c r="BI2" s="103">
        <f t="shared" si="0"/>
        <v>60</v>
      </c>
      <c r="BJ2" s="23">
        <f t="shared" si="0"/>
        <v>61</v>
      </c>
      <c r="BK2" s="23">
        <f t="shared" si="0"/>
        <v>62</v>
      </c>
      <c r="BL2" s="23">
        <f t="shared" si="0"/>
        <v>63</v>
      </c>
      <c r="BM2" s="23">
        <f t="shared" si="0"/>
        <v>64</v>
      </c>
      <c r="BN2" s="103">
        <f t="shared" si="0"/>
        <v>65</v>
      </c>
      <c r="BO2" s="23">
        <f t="shared" ref="BO2:CV2" si="1">BN2+1</f>
        <v>66</v>
      </c>
      <c r="BP2" s="23">
        <f t="shared" si="1"/>
        <v>67</v>
      </c>
      <c r="BQ2" s="23">
        <f t="shared" si="1"/>
        <v>68</v>
      </c>
      <c r="BR2" s="23">
        <f t="shared" si="1"/>
        <v>69</v>
      </c>
      <c r="BS2" s="103">
        <f t="shared" si="1"/>
        <v>70</v>
      </c>
      <c r="BT2" s="23">
        <f t="shared" si="1"/>
        <v>71</v>
      </c>
      <c r="BU2" s="23">
        <f t="shared" si="1"/>
        <v>72</v>
      </c>
      <c r="BV2" s="23">
        <f t="shared" si="1"/>
        <v>73</v>
      </c>
      <c r="BW2" s="23">
        <f t="shared" si="1"/>
        <v>74</v>
      </c>
      <c r="BX2" s="103">
        <f t="shared" si="1"/>
        <v>75</v>
      </c>
      <c r="BY2" s="23">
        <f t="shared" si="1"/>
        <v>76</v>
      </c>
      <c r="BZ2" s="23">
        <f t="shared" si="1"/>
        <v>77</v>
      </c>
      <c r="CA2" s="23">
        <f t="shared" si="1"/>
        <v>78</v>
      </c>
      <c r="CB2" s="23">
        <f t="shared" si="1"/>
        <v>79</v>
      </c>
      <c r="CC2" s="103">
        <f t="shared" si="1"/>
        <v>80</v>
      </c>
      <c r="CD2" s="23">
        <f t="shared" si="1"/>
        <v>81</v>
      </c>
      <c r="CE2" s="23">
        <f t="shared" si="1"/>
        <v>82</v>
      </c>
      <c r="CF2" s="23">
        <f t="shared" si="1"/>
        <v>83</v>
      </c>
      <c r="CG2" s="23">
        <f t="shared" si="1"/>
        <v>84</v>
      </c>
      <c r="CH2" s="103">
        <f t="shared" si="1"/>
        <v>85</v>
      </c>
      <c r="CI2" s="23">
        <f t="shared" si="1"/>
        <v>86</v>
      </c>
      <c r="CJ2" s="23">
        <f t="shared" si="1"/>
        <v>87</v>
      </c>
      <c r="CK2" s="23">
        <f t="shared" si="1"/>
        <v>88</v>
      </c>
      <c r="CL2" s="23">
        <f t="shared" si="1"/>
        <v>89</v>
      </c>
      <c r="CM2" s="103">
        <f t="shared" si="1"/>
        <v>90</v>
      </c>
      <c r="CN2" s="23">
        <f t="shared" si="1"/>
        <v>91</v>
      </c>
      <c r="CO2" s="23">
        <f t="shared" si="1"/>
        <v>92</v>
      </c>
      <c r="CP2" s="23">
        <f t="shared" si="1"/>
        <v>93</v>
      </c>
      <c r="CQ2" s="23">
        <f t="shared" si="1"/>
        <v>94</v>
      </c>
      <c r="CR2" s="103">
        <f t="shared" si="1"/>
        <v>95</v>
      </c>
      <c r="CS2" s="23">
        <f t="shared" si="1"/>
        <v>96</v>
      </c>
      <c r="CT2" s="23">
        <f t="shared" si="1"/>
        <v>97</v>
      </c>
      <c r="CU2" s="23">
        <f t="shared" si="1"/>
        <v>98</v>
      </c>
      <c r="CV2" s="23">
        <f t="shared" si="1"/>
        <v>99</v>
      </c>
      <c r="CW2" s="23"/>
      <c r="CX2" s="39"/>
      <c r="CY2" s="39"/>
      <c r="CZ2" s="39"/>
      <c r="DA2" s="39"/>
      <c r="DB2" s="39"/>
      <c r="DC2" s="39"/>
      <c r="DD2" s="39"/>
      <c r="DE2" s="39"/>
      <c r="DF2" s="39"/>
      <c r="DG2" s="39"/>
      <c r="DH2" s="39"/>
      <c r="DI2" s="39"/>
      <c r="DJ2" s="39"/>
      <c r="DK2" s="39"/>
      <c r="DL2" s="39"/>
      <c r="DM2" s="39"/>
      <c r="DN2" s="39"/>
      <c r="DO2" s="39"/>
      <c r="DP2" s="39"/>
      <c r="DQ2" s="39"/>
      <c r="DR2" s="39"/>
      <c r="DS2" s="39"/>
      <c r="DT2" s="39"/>
      <c r="DU2" s="39"/>
      <c r="DV2" s="39"/>
      <c r="DW2" s="39"/>
      <c r="DX2" s="39"/>
      <c r="DY2" s="39"/>
      <c r="DZ2" s="39"/>
    </row>
    <row r="3" spans="1:130" x14ac:dyDescent="0.25">
      <c r="A3" s="105">
        <v>1</v>
      </c>
      <c r="B3" s="106">
        <f t="shared" ref="B3:B19" si="2">ROUND($A3+(B$2*(1-$A3/100)),0)</f>
        <v>2</v>
      </c>
      <c r="C3" s="106">
        <f t="shared" ref="C3:R18" si="3">ROUND($A3+(C$2*(1-$A3/100)),0)</f>
        <v>3</v>
      </c>
      <c r="D3" s="106">
        <f t="shared" si="3"/>
        <v>4</v>
      </c>
      <c r="E3" s="106">
        <f t="shared" si="3"/>
        <v>5</v>
      </c>
      <c r="F3" s="107">
        <f t="shared" si="3"/>
        <v>6</v>
      </c>
      <c r="G3" s="106">
        <f t="shared" si="3"/>
        <v>7</v>
      </c>
      <c r="H3" s="106">
        <f t="shared" si="3"/>
        <v>8</v>
      </c>
      <c r="I3" s="106">
        <f t="shared" si="3"/>
        <v>9</v>
      </c>
      <c r="J3" s="106">
        <f t="shared" si="3"/>
        <v>10</v>
      </c>
      <c r="K3" s="107">
        <f t="shared" si="3"/>
        <v>11</v>
      </c>
      <c r="L3" s="106">
        <f t="shared" si="3"/>
        <v>12</v>
      </c>
      <c r="M3" s="106">
        <f t="shared" si="3"/>
        <v>13</v>
      </c>
      <c r="N3" s="106">
        <f t="shared" si="3"/>
        <v>14</v>
      </c>
      <c r="O3" s="106">
        <f t="shared" si="3"/>
        <v>15</v>
      </c>
      <c r="P3" s="107">
        <f t="shared" si="3"/>
        <v>16</v>
      </c>
      <c r="Q3" s="106">
        <f t="shared" si="3"/>
        <v>17</v>
      </c>
      <c r="R3" s="106">
        <f t="shared" si="3"/>
        <v>18</v>
      </c>
      <c r="S3" s="106">
        <f t="shared" ref="S3:AH18" si="4">ROUND($A3+(S$2*(1-$A3/100)),0)</f>
        <v>19</v>
      </c>
      <c r="T3" s="106">
        <f t="shared" si="4"/>
        <v>20</v>
      </c>
      <c r="U3" s="107">
        <f t="shared" si="4"/>
        <v>21</v>
      </c>
      <c r="V3" s="106">
        <f t="shared" si="4"/>
        <v>22</v>
      </c>
      <c r="W3" s="106">
        <f t="shared" si="4"/>
        <v>23</v>
      </c>
      <c r="X3" s="106">
        <f t="shared" si="4"/>
        <v>24</v>
      </c>
      <c r="Y3" s="106">
        <f t="shared" si="4"/>
        <v>25</v>
      </c>
      <c r="Z3" s="107">
        <f t="shared" si="4"/>
        <v>26</v>
      </c>
      <c r="AA3" s="106">
        <f t="shared" si="4"/>
        <v>27</v>
      </c>
      <c r="AB3" s="106">
        <f t="shared" si="4"/>
        <v>28</v>
      </c>
      <c r="AC3" s="106">
        <f t="shared" si="4"/>
        <v>29</v>
      </c>
      <c r="AD3" s="106">
        <f t="shared" si="4"/>
        <v>30</v>
      </c>
      <c r="AE3" s="107">
        <f t="shared" si="4"/>
        <v>31</v>
      </c>
      <c r="AF3" s="106">
        <f t="shared" si="4"/>
        <v>32</v>
      </c>
      <c r="AG3" s="106">
        <f t="shared" si="4"/>
        <v>33</v>
      </c>
      <c r="AH3" s="106">
        <f t="shared" si="4"/>
        <v>34</v>
      </c>
      <c r="AI3" s="106">
        <f t="shared" ref="AI3:AX18" si="5">ROUND($A3+(AI$2*(1-$A3/100)),0)</f>
        <v>35</v>
      </c>
      <c r="AJ3" s="107">
        <f t="shared" si="5"/>
        <v>36</v>
      </c>
      <c r="AK3" s="106">
        <f t="shared" si="5"/>
        <v>37</v>
      </c>
      <c r="AL3" s="106">
        <f t="shared" si="5"/>
        <v>38</v>
      </c>
      <c r="AM3" s="106">
        <f t="shared" si="5"/>
        <v>39</v>
      </c>
      <c r="AN3" s="106">
        <f t="shared" si="5"/>
        <v>40</v>
      </c>
      <c r="AO3" s="107">
        <f t="shared" si="5"/>
        <v>41</v>
      </c>
      <c r="AP3" s="106">
        <f t="shared" si="5"/>
        <v>42</v>
      </c>
      <c r="AQ3" s="106">
        <f t="shared" si="5"/>
        <v>43</v>
      </c>
      <c r="AR3" s="106">
        <f t="shared" si="5"/>
        <v>44</v>
      </c>
      <c r="AS3" s="106">
        <f t="shared" si="5"/>
        <v>45</v>
      </c>
      <c r="AT3" s="107">
        <f t="shared" si="5"/>
        <v>46</v>
      </c>
      <c r="AU3" s="106">
        <f t="shared" si="5"/>
        <v>47</v>
      </c>
      <c r="AV3" s="106">
        <f t="shared" si="5"/>
        <v>48</v>
      </c>
      <c r="AW3" s="106">
        <f t="shared" si="5"/>
        <v>49</v>
      </c>
      <c r="AX3" s="106">
        <f t="shared" si="5"/>
        <v>50</v>
      </c>
      <c r="AY3" s="107">
        <f t="shared" ref="AY3:BN18" si="6">ROUND($A3+(AY$2*(1-$A3/100)),0)</f>
        <v>51</v>
      </c>
      <c r="AZ3" s="106">
        <f t="shared" si="6"/>
        <v>51</v>
      </c>
      <c r="BA3" s="106">
        <f t="shared" si="6"/>
        <v>52</v>
      </c>
      <c r="BB3" s="106">
        <f t="shared" si="6"/>
        <v>53</v>
      </c>
      <c r="BC3" s="106">
        <f t="shared" si="6"/>
        <v>54</v>
      </c>
      <c r="BD3" s="107">
        <f t="shared" si="6"/>
        <v>55</v>
      </c>
      <c r="BE3" s="106">
        <f t="shared" si="6"/>
        <v>56</v>
      </c>
      <c r="BF3" s="106">
        <f t="shared" si="6"/>
        <v>57</v>
      </c>
      <c r="BG3" s="106">
        <f t="shared" si="6"/>
        <v>58</v>
      </c>
      <c r="BH3" s="106">
        <f t="shared" si="6"/>
        <v>59</v>
      </c>
      <c r="BI3" s="107">
        <f t="shared" si="6"/>
        <v>60</v>
      </c>
      <c r="BJ3" s="106">
        <f t="shared" si="6"/>
        <v>61</v>
      </c>
      <c r="BK3" s="106">
        <f t="shared" si="6"/>
        <v>62</v>
      </c>
      <c r="BL3" s="106">
        <f t="shared" si="6"/>
        <v>63</v>
      </c>
      <c r="BM3" s="106">
        <f t="shared" si="6"/>
        <v>64</v>
      </c>
      <c r="BN3" s="107">
        <f t="shared" si="6"/>
        <v>65</v>
      </c>
      <c r="BO3" s="106">
        <f t="shared" ref="BO3:CD18" si="7">ROUND($A3+(BO$2*(1-$A3/100)),0)</f>
        <v>66</v>
      </c>
      <c r="BP3" s="106">
        <f t="shared" si="7"/>
        <v>67</v>
      </c>
      <c r="BQ3" s="106">
        <f t="shared" si="7"/>
        <v>68</v>
      </c>
      <c r="BR3" s="106">
        <f t="shared" si="7"/>
        <v>69</v>
      </c>
      <c r="BS3" s="107">
        <f t="shared" si="7"/>
        <v>70</v>
      </c>
      <c r="BT3" s="106">
        <f t="shared" si="7"/>
        <v>71</v>
      </c>
      <c r="BU3" s="106">
        <f t="shared" si="7"/>
        <v>72</v>
      </c>
      <c r="BV3" s="106">
        <f t="shared" si="7"/>
        <v>73</v>
      </c>
      <c r="BW3" s="106">
        <f t="shared" si="7"/>
        <v>74</v>
      </c>
      <c r="BX3" s="107">
        <f t="shared" si="7"/>
        <v>75</v>
      </c>
      <c r="BY3" s="106">
        <f t="shared" si="7"/>
        <v>76</v>
      </c>
      <c r="BZ3" s="106">
        <f t="shared" si="7"/>
        <v>77</v>
      </c>
      <c r="CA3" s="106">
        <f t="shared" si="7"/>
        <v>78</v>
      </c>
      <c r="CB3" s="106">
        <f t="shared" si="7"/>
        <v>79</v>
      </c>
      <c r="CC3" s="107">
        <f t="shared" si="7"/>
        <v>80</v>
      </c>
      <c r="CD3" s="106">
        <f t="shared" si="7"/>
        <v>81</v>
      </c>
      <c r="CE3" s="106">
        <f t="shared" ref="CE3:CT18" si="8">ROUND($A3+(CE$2*(1-$A3/100)),0)</f>
        <v>82</v>
      </c>
      <c r="CF3" s="106">
        <f t="shared" si="8"/>
        <v>83</v>
      </c>
      <c r="CG3" s="106">
        <f t="shared" si="8"/>
        <v>84</v>
      </c>
      <c r="CH3" s="107">
        <f t="shared" si="8"/>
        <v>85</v>
      </c>
      <c r="CI3" s="106">
        <f t="shared" si="8"/>
        <v>86</v>
      </c>
      <c r="CJ3" s="106">
        <f t="shared" si="8"/>
        <v>87</v>
      </c>
      <c r="CK3" s="106">
        <f t="shared" si="8"/>
        <v>88</v>
      </c>
      <c r="CL3" s="106">
        <f t="shared" si="8"/>
        <v>89</v>
      </c>
      <c r="CM3" s="107">
        <f t="shared" si="8"/>
        <v>90</v>
      </c>
      <c r="CN3" s="106">
        <f t="shared" si="8"/>
        <v>91</v>
      </c>
      <c r="CO3" s="106">
        <f t="shared" si="8"/>
        <v>92</v>
      </c>
      <c r="CP3" s="106">
        <f t="shared" si="8"/>
        <v>93</v>
      </c>
      <c r="CQ3" s="106">
        <f t="shared" si="8"/>
        <v>94</v>
      </c>
      <c r="CR3" s="107">
        <f t="shared" si="8"/>
        <v>95</v>
      </c>
      <c r="CS3" s="106">
        <f t="shared" si="8"/>
        <v>96</v>
      </c>
      <c r="CT3" s="106">
        <f t="shared" si="8"/>
        <v>97</v>
      </c>
      <c r="CU3" s="106">
        <f t="shared" ref="CU3:CV22" si="9">ROUND($A3+(CU$2*(1-$A3/100)),0)</f>
        <v>98</v>
      </c>
      <c r="CV3" s="106">
        <f t="shared" si="9"/>
        <v>99</v>
      </c>
      <c r="CW3" s="105">
        <v>1</v>
      </c>
    </row>
    <row r="4" spans="1:130" x14ac:dyDescent="0.25">
      <c r="A4" s="105">
        <f>A3+1</f>
        <v>2</v>
      </c>
      <c r="B4" s="106">
        <f t="shared" si="2"/>
        <v>3</v>
      </c>
      <c r="C4" s="106">
        <f t="shared" si="3"/>
        <v>4</v>
      </c>
      <c r="D4" s="106">
        <f t="shared" si="3"/>
        <v>5</v>
      </c>
      <c r="E4" s="106">
        <f t="shared" si="3"/>
        <v>6</v>
      </c>
      <c r="F4" s="107">
        <f t="shared" si="3"/>
        <v>7</v>
      </c>
      <c r="G4" s="106">
        <f t="shared" si="3"/>
        <v>8</v>
      </c>
      <c r="H4" s="106">
        <f t="shared" si="3"/>
        <v>9</v>
      </c>
      <c r="I4" s="106">
        <f t="shared" si="3"/>
        <v>10</v>
      </c>
      <c r="J4" s="106">
        <f t="shared" si="3"/>
        <v>11</v>
      </c>
      <c r="K4" s="107">
        <f t="shared" si="3"/>
        <v>12</v>
      </c>
      <c r="L4" s="106">
        <f t="shared" si="3"/>
        <v>13</v>
      </c>
      <c r="M4" s="106">
        <f t="shared" si="3"/>
        <v>14</v>
      </c>
      <c r="N4" s="106">
        <f t="shared" si="3"/>
        <v>15</v>
      </c>
      <c r="O4" s="106">
        <f t="shared" si="3"/>
        <v>16</v>
      </c>
      <c r="P4" s="107">
        <f t="shared" si="3"/>
        <v>17</v>
      </c>
      <c r="Q4" s="106">
        <f t="shared" si="3"/>
        <v>18</v>
      </c>
      <c r="R4" s="106">
        <f t="shared" si="3"/>
        <v>19</v>
      </c>
      <c r="S4" s="106">
        <f t="shared" si="4"/>
        <v>20</v>
      </c>
      <c r="T4" s="106">
        <f t="shared" si="4"/>
        <v>21</v>
      </c>
      <c r="U4" s="107">
        <f t="shared" si="4"/>
        <v>22</v>
      </c>
      <c r="V4" s="106">
        <f t="shared" si="4"/>
        <v>23</v>
      </c>
      <c r="W4" s="106">
        <f t="shared" si="4"/>
        <v>24</v>
      </c>
      <c r="X4" s="106">
        <f t="shared" si="4"/>
        <v>25</v>
      </c>
      <c r="Y4" s="106">
        <f t="shared" si="4"/>
        <v>26</v>
      </c>
      <c r="Z4" s="107">
        <f t="shared" si="4"/>
        <v>27</v>
      </c>
      <c r="AA4" s="106">
        <f t="shared" si="4"/>
        <v>27</v>
      </c>
      <c r="AB4" s="106">
        <f t="shared" si="4"/>
        <v>28</v>
      </c>
      <c r="AC4" s="106">
        <f t="shared" si="4"/>
        <v>29</v>
      </c>
      <c r="AD4" s="106">
        <f t="shared" si="4"/>
        <v>30</v>
      </c>
      <c r="AE4" s="107">
        <f t="shared" si="4"/>
        <v>31</v>
      </c>
      <c r="AF4" s="106">
        <f t="shared" si="4"/>
        <v>32</v>
      </c>
      <c r="AG4" s="106">
        <f t="shared" si="4"/>
        <v>33</v>
      </c>
      <c r="AH4" s="106">
        <f t="shared" si="4"/>
        <v>34</v>
      </c>
      <c r="AI4" s="106">
        <f t="shared" si="5"/>
        <v>35</v>
      </c>
      <c r="AJ4" s="107">
        <f t="shared" si="5"/>
        <v>36</v>
      </c>
      <c r="AK4" s="106">
        <f t="shared" si="5"/>
        <v>37</v>
      </c>
      <c r="AL4" s="106">
        <f t="shared" si="5"/>
        <v>38</v>
      </c>
      <c r="AM4" s="106">
        <f t="shared" si="5"/>
        <v>39</v>
      </c>
      <c r="AN4" s="106">
        <f t="shared" si="5"/>
        <v>40</v>
      </c>
      <c r="AO4" s="107">
        <f t="shared" si="5"/>
        <v>41</v>
      </c>
      <c r="AP4" s="106">
        <f t="shared" si="5"/>
        <v>42</v>
      </c>
      <c r="AQ4" s="106">
        <f t="shared" si="5"/>
        <v>43</v>
      </c>
      <c r="AR4" s="106">
        <f t="shared" si="5"/>
        <v>44</v>
      </c>
      <c r="AS4" s="106">
        <f t="shared" si="5"/>
        <v>45</v>
      </c>
      <c r="AT4" s="107">
        <f t="shared" si="5"/>
        <v>46</v>
      </c>
      <c r="AU4" s="106">
        <f t="shared" si="5"/>
        <v>47</v>
      </c>
      <c r="AV4" s="106">
        <f t="shared" si="5"/>
        <v>48</v>
      </c>
      <c r="AW4" s="106">
        <f t="shared" si="5"/>
        <v>49</v>
      </c>
      <c r="AX4" s="106">
        <f t="shared" si="5"/>
        <v>50</v>
      </c>
      <c r="AY4" s="107">
        <f t="shared" si="6"/>
        <v>51</v>
      </c>
      <c r="AZ4" s="106">
        <f t="shared" si="6"/>
        <v>52</v>
      </c>
      <c r="BA4" s="106">
        <f t="shared" si="6"/>
        <v>53</v>
      </c>
      <c r="BB4" s="106">
        <f t="shared" si="6"/>
        <v>54</v>
      </c>
      <c r="BC4" s="106">
        <f t="shared" si="6"/>
        <v>55</v>
      </c>
      <c r="BD4" s="107">
        <f t="shared" si="6"/>
        <v>56</v>
      </c>
      <c r="BE4" s="106">
        <f t="shared" si="6"/>
        <v>57</v>
      </c>
      <c r="BF4" s="106">
        <f t="shared" si="6"/>
        <v>58</v>
      </c>
      <c r="BG4" s="106">
        <f t="shared" si="6"/>
        <v>59</v>
      </c>
      <c r="BH4" s="106">
        <f t="shared" si="6"/>
        <v>60</v>
      </c>
      <c r="BI4" s="107">
        <f t="shared" si="6"/>
        <v>61</v>
      </c>
      <c r="BJ4" s="106">
        <f t="shared" si="6"/>
        <v>62</v>
      </c>
      <c r="BK4" s="106">
        <f t="shared" si="6"/>
        <v>63</v>
      </c>
      <c r="BL4" s="106">
        <f t="shared" si="6"/>
        <v>64</v>
      </c>
      <c r="BM4" s="106">
        <f t="shared" si="6"/>
        <v>65</v>
      </c>
      <c r="BN4" s="107">
        <f t="shared" si="6"/>
        <v>66</v>
      </c>
      <c r="BO4" s="106">
        <f t="shared" si="7"/>
        <v>67</v>
      </c>
      <c r="BP4" s="106">
        <f t="shared" si="7"/>
        <v>68</v>
      </c>
      <c r="BQ4" s="106">
        <f t="shared" si="7"/>
        <v>69</v>
      </c>
      <c r="BR4" s="106">
        <f t="shared" si="7"/>
        <v>70</v>
      </c>
      <c r="BS4" s="107">
        <f t="shared" si="7"/>
        <v>71</v>
      </c>
      <c r="BT4" s="106">
        <f t="shared" si="7"/>
        <v>72</v>
      </c>
      <c r="BU4" s="106">
        <f t="shared" si="7"/>
        <v>73</v>
      </c>
      <c r="BV4" s="106">
        <f t="shared" si="7"/>
        <v>74</v>
      </c>
      <c r="BW4" s="106">
        <f t="shared" si="7"/>
        <v>75</v>
      </c>
      <c r="BX4" s="107">
        <f t="shared" si="7"/>
        <v>76</v>
      </c>
      <c r="BY4" s="106">
        <f t="shared" si="7"/>
        <v>76</v>
      </c>
      <c r="BZ4" s="106">
        <f t="shared" si="7"/>
        <v>77</v>
      </c>
      <c r="CA4" s="106">
        <f t="shared" si="7"/>
        <v>78</v>
      </c>
      <c r="CB4" s="106">
        <f t="shared" si="7"/>
        <v>79</v>
      </c>
      <c r="CC4" s="107">
        <f t="shared" si="7"/>
        <v>80</v>
      </c>
      <c r="CD4" s="106">
        <f t="shared" si="7"/>
        <v>81</v>
      </c>
      <c r="CE4" s="106">
        <f t="shared" si="8"/>
        <v>82</v>
      </c>
      <c r="CF4" s="106">
        <f t="shared" si="8"/>
        <v>83</v>
      </c>
      <c r="CG4" s="106">
        <f t="shared" si="8"/>
        <v>84</v>
      </c>
      <c r="CH4" s="107">
        <f t="shared" si="8"/>
        <v>85</v>
      </c>
      <c r="CI4" s="106">
        <f t="shared" si="8"/>
        <v>86</v>
      </c>
      <c r="CJ4" s="106">
        <f t="shared" si="8"/>
        <v>87</v>
      </c>
      <c r="CK4" s="106">
        <f t="shared" si="8"/>
        <v>88</v>
      </c>
      <c r="CL4" s="106">
        <f t="shared" si="8"/>
        <v>89</v>
      </c>
      <c r="CM4" s="107">
        <f t="shared" si="8"/>
        <v>90</v>
      </c>
      <c r="CN4" s="106">
        <f t="shared" si="8"/>
        <v>91</v>
      </c>
      <c r="CO4" s="106">
        <f t="shared" si="8"/>
        <v>92</v>
      </c>
      <c r="CP4" s="106">
        <f t="shared" si="8"/>
        <v>93</v>
      </c>
      <c r="CQ4" s="106">
        <f t="shared" si="8"/>
        <v>94</v>
      </c>
      <c r="CR4" s="107">
        <f t="shared" si="8"/>
        <v>95</v>
      </c>
      <c r="CS4" s="106">
        <f t="shared" si="8"/>
        <v>96</v>
      </c>
      <c r="CT4" s="106">
        <f t="shared" si="8"/>
        <v>97</v>
      </c>
      <c r="CU4" s="106">
        <f t="shared" si="9"/>
        <v>98</v>
      </c>
      <c r="CV4" s="106">
        <f t="shared" si="9"/>
        <v>99</v>
      </c>
      <c r="CW4" s="105">
        <f>CW3+1</f>
        <v>2</v>
      </c>
    </row>
    <row r="5" spans="1:130" x14ac:dyDescent="0.25">
      <c r="A5" s="105">
        <f>A4+1</f>
        <v>3</v>
      </c>
      <c r="B5" s="106">
        <f t="shared" si="2"/>
        <v>4</v>
      </c>
      <c r="C5" s="106">
        <f t="shared" si="3"/>
        <v>5</v>
      </c>
      <c r="D5" s="106">
        <f t="shared" si="3"/>
        <v>6</v>
      </c>
      <c r="E5" s="106">
        <f t="shared" si="3"/>
        <v>7</v>
      </c>
      <c r="F5" s="107">
        <f t="shared" si="3"/>
        <v>8</v>
      </c>
      <c r="G5" s="106">
        <f t="shared" si="3"/>
        <v>9</v>
      </c>
      <c r="H5" s="106">
        <f t="shared" si="3"/>
        <v>10</v>
      </c>
      <c r="I5" s="106">
        <f t="shared" si="3"/>
        <v>11</v>
      </c>
      <c r="J5" s="106">
        <f t="shared" si="3"/>
        <v>12</v>
      </c>
      <c r="K5" s="107">
        <f t="shared" si="3"/>
        <v>13</v>
      </c>
      <c r="L5" s="106">
        <f t="shared" si="3"/>
        <v>14</v>
      </c>
      <c r="M5" s="106">
        <f t="shared" si="3"/>
        <v>15</v>
      </c>
      <c r="N5" s="106">
        <f t="shared" si="3"/>
        <v>16</v>
      </c>
      <c r="O5" s="106">
        <f t="shared" si="3"/>
        <v>17</v>
      </c>
      <c r="P5" s="107">
        <f t="shared" si="3"/>
        <v>18</v>
      </c>
      <c r="Q5" s="106">
        <f t="shared" si="3"/>
        <v>19</v>
      </c>
      <c r="R5" s="106">
        <f t="shared" si="3"/>
        <v>19</v>
      </c>
      <c r="S5" s="106">
        <f t="shared" si="4"/>
        <v>20</v>
      </c>
      <c r="T5" s="106">
        <f t="shared" si="4"/>
        <v>21</v>
      </c>
      <c r="U5" s="107">
        <f t="shared" si="4"/>
        <v>22</v>
      </c>
      <c r="V5" s="106">
        <f t="shared" si="4"/>
        <v>23</v>
      </c>
      <c r="W5" s="106">
        <f t="shared" si="4"/>
        <v>24</v>
      </c>
      <c r="X5" s="106">
        <f t="shared" si="4"/>
        <v>25</v>
      </c>
      <c r="Y5" s="106">
        <f t="shared" si="4"/>
        <v>26</v>
      </c>
      <c r="Z5" s="107">
        <f t="shared" si="4"/>
        <v>27</v>
      </c>
      <c r="AA5" s="106">
        <f t="shared" si="4"/>
        <v>28</v>
      </c>
      <c r="AB5" s="106">
        <f t="shared" si="4"/>
        <v>29</v>
      </c>
      <c r="AC5" s="106">
        <f t="shared" si="4"/>
        <v>30</v>
      </c>
      <c r="AD5" s="106">
        <f t="shared" si="4"/>
        <v>31</v>
      </c>
      <c r="AE5" s="107">
        <f t="shared" si="4"/>
        <v>32</v>
      </c>
      <c r="AF5" s="106">
        <f t="shared" si="4"/>
        <v>33</v>
      </c>
      <c r="AG5" s="106">
        <f t="shared" si="4"/>
        <v>34</v>
      </c>
      <c r="AH5" s="106">
        <f t="shared" si="4"/>
        <v>35</v>
      </c>
      <c r="AI5" s="106">
        <f t="shared" si="5"/>
        <v>36</v>
      </c>
      <c r="AJ5" s="107">
        <f t="shared" si="5"/>
        <v>37</v>
      </c>
      <c r="AK5" s="106">
        <f t="shared" si="5"/>
        <v>38</v>
      </c>
      <c r="AL5" s="106">
        <f t="shared" si="5"/>
        <v>39</v>
      </c>
      <c r="AM5" s="106">
        <f t="shared" si="5"/>
        <v>40</v>
      </c>
      <c r="AN5" s="106">
        <f t="shared" si="5"/>
        <v>41</v>
      </c>
      <c r="AO5" s="107">
        <f t="shared" si="5"/>
        <v>42</v>
      </c>
      <c r="AP5" s="106">
        <f t="shared" si="5"/>
        <v>43</v>
      </c>
      <c r="AQ5" s="106">
        <f t="shared" si="5"/>
        <v>44</v>
      </c>
      <c r="AR5" s="106">
        <f t="shared" si="5"/>
        <v>45</v>
      </c>
      <c r="AS5" s="106">
        <f t="shared" si="5"/>
        <v>46</v>
      </c>
      <c r="AT5" s="107">
        <f t="shared" si="5"/>
        <v>47</v>
      </c>
      <c r="AU5" s="106">
        <f t="shared" si="5"/>
        <v>48</v>
      </c>
      <c r="AV5" s="106">
        <f t="shared" si="5"/>
        <v>49</v>
      </c>
      <c r="AW5" s="106">
        <f t="shared" si="5"/>
        <v>50</v>
      </c>
      <c r="AX5" s="106">
        <f t="shared" si="5"/>
        <v>51</v>
      </c>
      <c r="AY5" s="107">
        <f t="shared" si="6"/>
        <v>52</v>
      </c>
      <c r="AZ5" s="106">
        <f t="shared" si="6"/>
        <v>52</v>
      </c>
      <c r="BA5" s="106">
        <f t="shared" si="6"/>
        <v>53</v>
      </c>
      <c r="BB5" s="106">
        <f t="shared" si="6"/>
        <v>54</v>
      </c>
      <c r="BC5" s="106">
        <f t="shared" si="6"/>
        <v>55</v>
      </c>
      <c r="BD5" s="107">
        <f t="shared" si="6"/>
        <v>56</v>
      </c>
      <c r="BE5" s="106">
        <f t="shared" si="6"/>
        <v>57</v>
      </c>
      <c r="BF5" s="106">
        <f t="shared" si="6"/>
        <v>58</v>
      </c>
      <c r="BG5" s="106">
        <f t="shared" si="6"/>
        <v>59</v>
      </c>
      <c r="BH5" s="106">
        <f t="shared" si="6"/>
        <v>60</v>
      </c>
      <c r="BI5" s="107">
        <f t="shared" si="6"/>
        <v>61</v>
      </c>
      <c r="BJ5" s="106">
        <f t="shared" si="6"/>
        <v>62</v>
      </c>
      <c r="BK5" s="106">
        <f t="shared" si="6"/>
        <v>63</v>
      </c>
      <c r="BL5" s="106">
        <f t="shared" si="6"/>
        <v>64</v>
      </c>
      <c r="BM5" s="106">
        <f t="shared" si="6"/>
        <v>65</v>
      </c>
      <c r="BN5" s="107">
        <f t="shared" si="6"/>
        <v>66</v>
      </c>
      <c r="BO5" s="106">
        <f t="shared" si="7"/>
        <v>67</v>
      </c>
      <c r="BP5" s="106">
        <f t="shared" si="7"/>
        <v>68</v>
      </c>
      <c r="BQ5" s="106">
        <f t="shared" si="7"/>
        <v>69</v>
      </c>
      <c r="BR5" s="106">
        <f t="shared" si="7"/>
        <v>70</v>
      </c>
      <c r="BS5" s="107">
        <f t="shared" si="7"/>
        <v>71</v>
      </c>
      <c r="BT5" s="106">
        <f t="shared" si="7"/>
        <v>72</v>
      </c>
      <c r="BU5" s="106">
        <f t="shared" si="7"/>
        <v>73</v>
      </c>
      <c r="BV5" s="106">
        <f t="shared" si="7"/>
        <v>74</v>
      </c>
      <c r="BW5" s="106">
        <f t="shared" si="7"/>
        <v>75</v>
      </c>
      <c r="BX5" s="107">
        <f t="shared" si="7"/>
        <v>76</v>
      </c>
      <c r="BY5" s="106">
        <f t="shared" si="7"/>
        <v>77</v>
      </c>
      <c r="BZ5" s="106">
        <f t="shared" si="7"/>
        <v>78</v>
      </c>
      <c r="CA5" s="106">
        <f t="shared" si="7"/>
        <v>79</v>
      </c>
      <c r="CB5" s="106">
        <f t="shared" si="7"/>
        <v>80</v>
      </c>
      <c r="CC5" s="107">
        <f t="shared" si="7"/>
        <v>81</v>
      </c>
      <c r="CD5" s="106">
        <f t="shared" si="7"/>
        <v>82</v>
      </c>
      <c r="CE5" s="106">
        <f t="shared" si="8"/>
        <v>83</v>
      </c>
      <c r="CF5" s="106">
        <f t="shared" si="8"/>
        <v>84</v>
      </c>
      <c r="CG5" s="106">
        <f t="shared" si="8"/>
        <v>84</v>
      </c>
      <c r="CH5" s="107">
        <f t="shared" si="8"/>
        <v>85</v>
      </c>
      <c r="CI5" s="106">
        <f t="shared" si="8"/>
        <v>86</v>
      </c>
      <c r="CJ5" s="106">
        <f t="shared" si="8"/>
        <v>87</v>
      </c>
      <c r="CK5" s="106">
        <f t="shared" si="8"/>
        <v>88</v>
      </c>
      <c r="CL5" s="106">
        <f t="shared" si="8"/>
        <v>89</v>
      </c>
      <c r="CM5" s="107">
        <f t="shared" si="8"/>
        <v>90</v>
      </c>
      <c r="CN5" s="106">
        <f t="shared" si="8"/>
        <v>91</v>
      </c>
      <c r="CO5" s="106">
        <f t="shared" si="8"/>
        <v>92</v>
      </c>
      <c r="CP5" s="106">
        <f t="shared" si="8"/>
        <v>93</v>
      </c>
      <c r="CQ5" s="106">
        <f t="shared" si="8"/>
        <v>94</v>
      </c>
      <c r="CR5" s="107">
        <f t="shared" si="8"/>
        <v>95</v>
      </c>
      <c r="CS5" s="106">
        <f t="shared" si="8"/>
        <v>96</v>
      </c>
      <c r="CT5" s="106">
        <f t="shared" si="8"/>
        <v>97</v>
      </c>
      <c r="CU5" s="106">
        <f t="shared" si="9"/>
        <v>98</v>
      </c>
      <c r="CV5" s="106">
        <f t="shared" si="9"/>
        <v>99</v>
      </c>
      <c r="CW5" s="105">
        <f>CW4+1</f>
        <v>3</v>
      </c>
    </row>
    <row r="6" spans="1:130" x14ac:dyDescent="0.25">
      <c r="A6" s="105">
        <f>A5+1</f>
        <v>4</v>
      </c>
      <c r="B6" s="106">
        <f t="shared" si="2"/>
        <v>5</v>
      </c>
      <c r="C6" s="106">
        <f t="shared" si="3"/>
        <v>6</v>
      </c>
      <c r="D6" s="106">
        <f t="shared" si="3"/>
        <v>7</v>
      </c>
      <c r="E6" s="106">
        <f t="shared" si="3"/>
        <v>8</v>
      </c>
      <c r="F6" s="107">
        <f t="shared" si="3"/>
        <v>9</v>
      </c>
      <c r="G6" s="106">
        <f t="shared" si="3"/>
        <v>10</v>
      </c>
      <c r="H6" s="106">
        <f t="shared" si="3"/>
        <v>11</v>
      </c>
      <c r="I6" s="106">
        <f t="shared" si="3"/>
        <v>12</v>
      </c>
      <c r="J6" s="106">
        <f t="shared" si="3"/>
        <v>13</v>
      </c>
      <c r="K6" s="107">
        <f t="shared" si="3"/>
        <v>14</v>
      </c>
      <c r="L6" s="106">
        <f t="shared" si="3"/>
        <v>15</v>
      </c>
      <c r="M6" s="106">
        <f t="shared" si="3"/>
        <v>16</v>
      </c>
      <c r="N6" s="106">
        <f t="shared" si="3"/>
        <v>16</v>
      </c>
      <c r="O6" s="106">
        <f t="shared" si="3"/>
        <v>17</v>
      </c>
      <c r="P6" s="107">
        <f t="shared" si="3"/>
        <v>18</v>
      </c>
      <c r="Q6" s="106">
        <f t="shared" si="3"/>
        <v>19</v>
      </c>
      <c r="R6" s="106">
        <f t="shared" si="3"/>
        <v>20</v>
      </c>
      <c r="S6" s="106">
        <f t="shared" si="4"/>
        <v>21</v>
      </c>
      <c r="T6" s="106">
        <f t="shared" si="4"/>
        <v>22</v>
      </c>
      <c r="U6" s="107">
        <f t="shared" si="4"/>
        <v>23</v>
      </c>
      <c r="V6" s="106">
        <f t="shared" si="4"/>
        <v>24</v>
      </c>
      <c r="W6" s="106">
        <f t="shared" si="4"/>
        <v>25</v>
      </c>
      <c r="X6" s="106">
        <f t="shared" si="4"/>
        <v>26</v>
      </c>
      <c r="Y6" s="106">
        <f t="shared" si="4"/>
        <v>27</v>
      </c>
      <c r="Z6" s="107">
        <f t="shared" si="4"/>
        <v>28</v>
      </c>
      <c r="AA6" s="106">
        <f t="shared" si="4"/>
        <v>29</v>
      </c>
      <c r="AB6" s="106">
        <f t="shared" si="4"/>
        <v>30</v>
      </c>
      <c r="AC6" s="106">
        <f t="shared" si="4"/>
        <v>31</v>
      </c>
      <c r="AD6" s="106">
        <f t="shared" si="4"/>
        <v>32</v>
      </c>
      <c r="AE6" s="107">
        <f t="shared" si="4"/>
        <v>33</v>
      </c>
      <c r="AF6" s="106">
        <f t="shared" si="4"/>
        <v>34</v>
      </c>
      <c r="AG6" s="106">
        <f t="shared" si="4"/>
        <v>35</v>
      </c>
      <c r="AH6" s="106">
        <f t="shared" si="4"/>
        <v>36</v>
      </c>
      <c r="AI6" s="106">
        <f t="shared" si="5"/>
        <v>37</v>
      </c>
      <c r="AJ6" s="107">
        <f t="shared" si="5"/>
        <v>38</v>
      </c>
      <c r="AK6" s="106">
        <f t="shared" si="5"/>
        <v>39</v>
      </c>
      <c r="AL6" s="106">
        <f t="shared" si="5"/>
        <v>40</v>
      </c>
      <c r="AM6" s="106">
        <f t="shared" si="5"/>
        <v>40</v>
      </c>
      <c r="AN6" s="106">
        <f t="shared" si="5"/>
        <v>41</v>
      </c>
      <c r="AO6" s="107">
        <f t="shared" si="5"/>
        <v>42</v>
      </c>
      <c r="AP6" s="106">
        <f t="shared" si="5"/>
        <v>43</v>
      </c>
      <c r="AQ6" s="106">
        <f t="shared" si="5"/>
        <v>44</v>
      </c>
      <c r="AR6" s="106">
        <f t="shared" si="5"/>
        <v>45</v>
      </c>
      <c r="AS6" s="106">
        <f t="shared" si="5"/>
        <v>46</v>
      </c>
      <c r="AT6" s="107">
        <f t="shared" si="5"/>
        <v>47</v>
      </c>
      <c r="AU6" s="106">
        <f t="shared" si="5"/>
        <v>48</v>
      </c>
      <c r="AV6" s="106">
        <f t="shared" si="5"/>
        <v>49</v>
      </c>
      <c r="AW6" s="106">
        <f t="shared" si="5"/>
        <v>50</v>
      </c>
      <c r="AX6" s="106">
        <f t="shared" si="5"/>
        <v>51</v>
      </c>
      <c r="AY6" s="107">
        <f t="shared" si="6"/>
        <v>52</v>
      </c>
      <c r="AZ6" s="106">
        <f t="shared" si="6"/>
        <v>53</v>
      </c>
      <c r="BA6" s="106">
        <f t="shared" si="6"/>
        <v>54</v>
      </c>
      <c r="BB6" s="106">
        <f t="shared" si="6"/>
        <v>55</v>
      </c>
      <c r="BC6" s="106">
        <f t="shared" si="6"/>
        <v>56</v>
      </c>
      <c r="BD6" s="107">
        <f t="shared" si="6"/>
        <v>57</v>
      </c>
      <c r="BE6" s="106">
        <f t="shared" si="6"/>
        <v>58</v>
      </c>
      <c r="BF6" s="106">
        <f t="shared" si="6"/>
        <v>59</v>
      </c>
      <c r="BG6" s="106">
        <f t="shared" si="6"/>
        <v>60</v>
      </c>
      <c r="BH6" s="106">
        <f t="shared" si="6"/>
        <v>61</v>
      </c>
      <c r="BI6" s="107">
        <f t="shared" si="6"/>
        <v>62</v>
      </c>
      <c r="BJ6" s="106">
        <f t="shared" si="6"/>
        <v>63</v>
      </c>
      <c r="BK6" s="106">
        <f t="shared" si="6"/>
        <v>64</v>
      </c>
      <c r="BL6" s="106">
        <f t="shared" si="6"/>
        <v>64</v>
      </c>
      <c r="BM6" s="106">
        <f t="shared" si="6"/>
        <v>65</v>
      </c>
      <c r="BN6" s="107">
        <f t="shared" si="6"/>
        <v>66</v>
      </c>
      <c r="BO6" s="106">
        <f t="shared" si="7"/>
        <v>67</v>
      </c>
      <c r="BP6" s="106">
        <f t="shared" si="7"/>
        <v>68</v>
      </c>
      <c r="BQ6" s="106">
        <f t="shared" si="7"/>
        <v>69</v>
      </c>
      <c r="BR6" s="106">
        <f t="shared" si="7"/>
        <v>70</v>
      </c>
      <c r="BS6" s="107">
        <f t="shared" si="7"/>
        <v>71</v>
      </c>
      <c r="BT6" s="106">
        <f t="shared" si="7"/>
        <v>72</v>
      </c>
      <c r="BU6" s="106">
        <f t="shared" si="7"/>
        <v>73</v>
      </c>
      <c r="BV6" s="106">
        <f t="shared" si="7"/>
        <v>74</v>
      </c>
      <c r="BW6" s="106">
        <f t="shared" si="7"/>
        <v>75</v>
      </c>
      <c r="BX6" s="107">
        <f t="shared" si="7"/>
        <v>76</v>
      </c>
      <c r="BY6" s="106">
        <f t="shared" si="7"/>
        <v>77</v>
      </c>
      <c r="BZ6" s="106">
        <f t="shared" si="7"/>
        <v>78</v>
      </c>
      <c r="CA6" s="106">
        <f t="shared" si="7"/>
        <v>79</v>
      </c>
      <c r="CB6" s="106">
        <f t="shared" si="7"/>
        <v>80</v>
      </c>
      <c r="CC6" s="107">
        <f t="shared" si="7"/>
        <v>81</v>
      </c>
      <c r="CD6" s="106">
        <f t="shared" si="7"/>
        <v>82</v>
      </c>
      <c r="CE6" s="106">
        <f t="shared" si="8"/>
        <v>83</v>
      </c>
      <c r="CF6" s="106">
        <f t="shared" si="8"/>
        <v>84</v>
      </c>
      <c r="CG6" s="106">
        <f t="shared" si="8"/>
        <v>85</v>
      </c>
      <c r="CH6" s="107">
        <f t="shared" si="8"/>
        <v>86</v>
      </c>
      <c r="CI6" s="106">
        <f t="shared" si="8"/>
        <v>87</v>
      </c>
      <c r="CJ6" s="106">
        <f t="shared" si="8"/>
        <v>88</v>
      </c>
      <c r="CK6" s="106">
        <f t="shared" si="8"/>
        <v>88</v>
      </c>
      <c r="CL6" s="106">
        <f t="shared" si="8"/>
        <v>89</v>
      </c>
      <c r="CM6" s="107">
        <f t="shared" si="8"/>
        <v>90</v>
      </c>
      <c r="CN6" s="106">
        <f t="shared" si="8"/>
        <v>91</v>
      </c>
      <c r="CO6" s="106">
        <f t="shared" si="8"/>
        <v>92</v>
      </c>
      <c r="CP6" s="106">
        <f t="shared" si="8"/>
        <v>93</v>
      </c>
      <c r="CQ6" s="106">
        <f t="shared" si="8"/>
        <v>94</v>
      </c>
      <c r="CR6" s="107">
        <f t="shared" si="8"/>
        <v>95</v>
      </c>
      <c r="CS6" s="106">
        <f t="shared" si="8"/>
        <v>96</v>
      </c>
      <c r="CT6" s="106">
        <f t="shared" si="8"/>
        <v>97</v>
      </c>
      <c r="CU6" s="106">
        <f t="shared" si="9"/>
        <v>98</v>
      </c>
      <c r="CV6" s="106">
        <f t="shared" si="9"/>
        <v>99</v>
      </c>
      <c r="CW6" s="105">
        <f>CW5+1</f>
        <v>4</v>
      </c>
    </row>
    <row r="7" spans="1:130" s="17" customFormat="1" x14ac:dyDescent="0.25">
      <c r="A7" s="108">
        <f t="shared" ref="A7:A70" si="10">A6+1</f>
        <v>5</v>
      </c>
      <c r="B7" s="107">
        <f t="shared" si="2"/>
        <v>6</v>
      </c>
      <c r="C7" s="107">
        <f t="shared" si="3"/>
        <v>7</v>
      </c>
      <c r="D7" s="107">
        <f t="shared" si="3"/>
        <v>8</v>
      </c>
      <c r="E7" s="107">
        <f t="shared" si="3"/>
        <v>9</v>
      </c>
      <c r="F7" s="107">
        <f t="shared" si="3"/>
        <v>10</v>
      </c>
      <c r="G7" s="107">
        <f t="shared" si="3"/>
        <v>11</v>
      </c>
      <c r="H7" s="107">
        <f t="shared" si="3"/>
        <v>12</v>
      </c>
      <c r="I7" s="107">
        <f t="shared" si="3"/>
        <v>13</v>
      </c>
      <c r="J7" s="107">
        <f t="shared" si="3"/>
        <v>14</v>
      </c>
      <c r="K7" s="107">
        <f t="shared" si="3"/>
        <v>15</v>
      </c>
      <c r="L7" s="107">
        <f t="shared" si="3"/>
        <v>15</v>
      </c>
      <c r="M7" s="107">
        <f t="shared" si="3"/>
        <v>16</v>
      </c>
      <c r="N7" s="107">
        <f t="shared" si="3"/>
        <v>17</v>
      </c>
      <c r="O7" s="107">
        <f t="shared" si="3"/>
        <v>18</v>
      </c>
      <c r="P7" s="107">
        <f t="shared" si="3"/>
        <v>19</v>
      </c>
      <c r="Q7" s="107">
        <f t="shared" si="3"/>
        <v>20</v>
      </c>
      <c r="R7" s="107">
        <f t="shared" si="3"/>
        <v>21</v>
      </c>
      <c r="S7" s="107">
        <f t="shared" si="4"/>
        <v>22</v>
      </c>
      <c r="T7" s="107">
        <f t="shared" si="4"/>
        <v>23</v>
      </c>
      <c r="U7" s="107">
        <f t="shared" si="4"/>
        <v>24</v>
      </c>
      <c r="V7" s="107">
        <f t="shared" si="4"/>
        <v>25</v>
      </c>
      <c r="W7" s="107">
        <f t="shared" si="4"/>
        <v>26</v>
      </c>
      <c r="X7" s="107">
        <f t="shared" si="4"/>
        <v>27</v>
      </c>
      <c r="Y7" s="107">
        <f t="shared" si="4"/>
        <v>28</v>
      </c>
      <c r="Z7" s="107">
        <f t="shared" si="4"/>
        <v>29</v>
      </c>
      <c r="AA7" s="107">
        <f t="shared" si="4"/>
        <v>30</v>
      </c>
      <c r="AB7" s="107">
        <f t="shared" si="4"/>
        <v>31</v>
      </c>
      <c r="AC7" s="107">
        <f t="shared" si="4"/>
        <v>32</v>
      </c>
      <c r="AD7" s="107">
        <f t="shared" si="4"/>
        <v>33</v>
      </c>
      <c r="AE7" s="107">
        <f t="shared" si="4"/>
        <v>34</v>
      </c>
      <c r="AF7" s="107">
        <f t="shared" si="4"/>
        <v>34</v>
      </c>
      <c r="AG7" s="107">
        <f t="shared" si="4"/>
        <v>35</v>
      </c>
      <c r="AH7" s="107">
        <f t="shared" si="4"/>
        <v>36</v>
      </c>
      <c r="AI7" s="107">
        <f t="shared" si="5"/>
        <v>37</v>
      </c>
      <c r="AJ7" s="107">
        <f t="shared" si="5"/>
        <v>38</v>
      </c>
      <c r="AK7" s="107">
        <f t="shared" si="5"/>
        <v>39</v>
      </c>
      <c r="AL7" s="107">
        <f t="shared" si="5"/>
        <v>40</v>
      </c>
      <c r="AM7" s="107">
        <f t="shared" si="5"/>
        <v>41</v>
      </c>
      <c r="AN7" s="107">
        <f t="shared" si="5"/>
        <v>42</v>
      </c>
      <c r="AO7" s="107">
        <f t="shared" si="5"/>
        <v>43</v>
      </c>
      <c r="AP7" s="107">
        <f t="shared" si="5"/>
        <v>44</v>
      </c>
      <c r="AQ7" s="107">
        <f t="shared" si="5"/>
        <v>45</v>
      </c>
      <c r="AR7" s="107">
        <f t="shared" si="5"/>
        <v>46</v>
      </c>
      <c r="AS7" s="107">
        <f t="shared" si="5"/>
        <v>47</v>
      </c>
      <c r="AT7" s="107">
        <f t="shared" si="5"/>
        <v>48</v>
      </c>
      <c r="AU7" s="107">
        <f t="shared" si="5"/>
        <v>49</v>
      </c>
      <c r="AV7" s="107">
        <f t="shared" si="5"/>
        <v>50</v>
      </c>
      <c r="AW7" s="107">
        <f t="shared" si="5"/>
        <v>51</v>
      </c>
      <c r="AX7" s="107">
        <f t="shared" si="5"/>
        <v>52</v>
      </c>
      <c r="AY7" s="107">
        <f t="shared" si="6"/>
        <v>53</v>
      </c>
      <c r="AZ7" s="107">
        <f t="shared" si="6"/>
        <v>53</v>
      </c>
      <c r="BA7" s="107">
        <f t="shared" si="6"/>
        <v>54</v>
      </c>
      <c r="BB7" s="107">
        <f t="shared" si="6"/>
        <v>55</v>
      </c>
      <c r="BC7" s="107">
        <f t="shared" si="6"/>
        <v>56</v>
      </c>
      <c r="BD7" s="107">
        <f t="shared" si="6"/>
        <v>57</v>
      </c>
      <c r="BE7" s="107">
        <f t="shared" si="6"/>
        <v>58</v>
      </c>
      <c r="BF7" s="107">
        <f t="shared" si="6"/>
        <v>59</v>
      </c>
      <c r="BG7" s="107">
        <f t="shared" si="6"/>
        <v>60</v>
      </c>
      <c r="BH7" s="107">
        <f t="shared" si="6"/>
        <v>61</v>
      </c>
      <c r="BI7" s="107">
        <f t="shared" si="6"/>
        <v>62</v>
      </c>
      <c r="BJ7" s="107">
        <f t="shared" si="6"/>
        <v>63</v>
      </c>
      <c r="BK7" s="107">
        <f t="shared" si="6"/>
        <v>64</v>
      </c>
      <c r="BL7" s="107">
        <f t="shared" si="6"/>
        <v>65</v>
      </c>
      <c r="BM7" s="107">
        <f t="shared" si="6"/>
        <v>66</v>
      </c>
      <c r="BN7" s="107">
        <f t="shared" si="6"/>
        <v>67</v>
      </c>
      <c r="BO7" s="107">
        <f t="shared" si="7"/>
        <v>68</v>
      </c>
      <c r="BP7" s="107">
        <f t="shared" si="7"/>
        <v>69</v>
      </c>
      <c r="BQ7" s="107">
        <f t="shared" si="7"/>
        <v>70</v>
      </c>
      <c r="BR7" s="107">
        <f t="shared" si="7"/>
        <v>71</v>
      </c>
      <c r="BS7" s="107">
        <f t="shared" si="7"/>
        <v>72</v>
      </c>
      <c r="BT7" s="107">
        <f t="shared" si="7"/>
        <v>72</v>
      </c>
      <c r="BU7" s="107">
        <f t="shared" si="7"/>
        <v>73</v>
      </c>
      <c r="BV7" s="107">
        <f t="shared" si="7"/>
        <v>74</v>
      </c>
      <c r="BW7" s="107">
        <f t="shared" si="7"/>
        <v>75</v>
      </c>
      <c r="BX7" s="107">
        <f t="shared" si="7"/>
        <v>76</v>
      </c>
      <c r="BY7" s="107">
        <f t="shared" si="7"/>
        <v>77</v>
      </c>
      <c r="BZ7" s="107">
        <f t="shared" si="7"/>
        <v>78</v>
      </c>
      <c r="CA7" s="107">
        <f t="shared" si="7"/>
        <v>79</v>
      </c>
      <c r="CB7" s="107">
        <f t="shared" si="7"/>
        <v>80</v>
      </c>
      <c r="CC7" s="107">
        <f t="shared" si="7"/>
        <v>81</v>
      </c>
      <c r="CD7" s="107">
        <f t="shared" si="7"/>
        <v>82</v>
      </c>
      <c r="CE7" s="107">
        <f t="shared" si="8"/>
        <v>83</v>
      </c>
      <c r="CF7" s="107">
        <f t="shared" si="8"/>
        <v>84</v>
      </c>
      <c r="CG7" s="107">
        <f t="shared" si="8"/>
        <v>85</v>
      </c>
      <c r="CH7" s="107">
        <f t="shared" si="8"/>
        <v>86</v>
      </c>
      <c r="CI7" s="107">
        <f t="shared" si="8"/>
        <v>87</v>
      </c>
      <c r="CJ7" s="107">
        <f t="shared" si="8"/>
        <v>88</v>
      </c>
      <c r="CK7" s="107">
        <f t="shared" si="8"/>
        <v>89</v>
      </c>
      <c r="CL7" s="107">
        <f t="shared" si="8"/>
        <v>90</v>
      </c>
      <c r="CM7" s="107">
        <f t="shared" si="8"/>
        <v>91</v>
      </c>
      <c r="CN7" s="107">
        <f t="shared" si="8"/>
        <v>91</v>
      </c>
      <c r="CO7" s="107">
        <f t="shared" si="8"/>
        <v>92</v>
      </c>
      <c r="CP7" s="107">
        <f t="shared" si="8"/>
        <v>93</v>
      </c>
      <c r="CQ7" s="107">
        <f t="shared" si="8"/>
        <v>94</v>
      </c>
      <c r="CR7" s="107">
        <f t="shared" si="8"/>
        <v>95</v>
      </c>
      <c r="CS7" s="107">
        <f t="shared" si="8"/>
        <v>96</v>
      </c>
      <c r="CT7" s="107">
        <f t="shared" si="8"/>
        <v>97</v>
      </c>
      <c r="CU7" s="107">
        <f t="shared" si="9"/>
        <v>98</v>
      </c>
      <c r="CV7" s="107">
        <f t="shared" si="9"/>
        <v>99</v>
      </c>
      <c r="CW7" s="108">
        <f t="shared" ref="CW7:CW70" si="11">CW6+1</f>
        <v>5</v>
      </c>
      <c r="CX7"/>
      <c r="CY7"/>
      <c r="CZ7"/>
    </row>
    <row r="8" spans="1:130" x14ac:dyDescent="0.25">
      <c r="A8" s="105">
        <f t="shared" si="10"/>
        <v>6</v>
      </c>
      <c r="B8" s="106">
        <f t="shared" si="2"/>
        <v>7</v>
      </c>
      <c r="C8" s="106">
        <f t="shared" si="3"/>
        <v>8</v>
      </c>
      <c r="D8" s="106">
        <f t="shared" si="3"/>
        <v>9</v>
      </c>
      <c r="E8" s="106">
        <f t="shared" si="3"/>
        <v>10</v>
      </c>
      <c r="F8" s="107">
        <f t="shared" si="3"/>
        <v>11</v>
      </c>
      <c r="G8" s="106">
        <f t="shared" si="3"/>
        <v>12</v>
      </c>
      <c r="H8" s="106">
        <f t="shared" si="3"/>
        <v>13</v>
      </c>
      <c r="I8" s="106">
        <f t="shared" si="3"/>
        <v>14</v>
      </c>
      <c r="J8" s="106">
        <f t="shared" si="3"/>
        <v>14</v>
      </c>
      <c r="K8" s="107">
        <f t="shared" si="3"/>
        <v>15</v>
      </c>
      <c r="L8" s="106">
        <f t="shared" si="3"/>
        <v>16</v>
      </c>
      <c r="M8" s="106">
        <f t="shared" si="3"/>
        <v>17</v>
      </c>
      <c r="N8" s="106">
        <f t="shared" si="3"/>
        <v>18</v>
      </c>
      <c r="O8" s="106">
        <f t="shared" si="3"/>
        <v>19</v>
      </c>
      <c r="P8" s="107">
        <f t="shared" si="3"/>
        <v>20</v>
      </c>
      <c r="Q8" s="106">
        <f t="shared" si="3"/>
        <v>21</v>
      </c>
      <c r="R8" s="106">
        <f t="shared" si="3"/>
        <v>22</v>
      </c>
      <c r="S8" s="106">
        <f t="shared" si="4"/>
        <v>23</v>
      </c>
      <c r="T8" s="106">
        <f t="shared" si="4"/>
        <v>24</v>
      </c>
      <c r="U8" s="107">
        <f t="shared" si="4"/>
        <v>25</v>
      </c>
      <c r="V8" s="106">
        <f t="shared" si="4"/>
        <v>26</v>
      </c>
      <c r="W8" s="106">
        <f t="shared" si="4"/>
        <v>27</v>
      </c>
      <c r="X8" s="106">
        <f t="shared" si="4"/>
        <v>28</v>
      </c>
      <c r="Y8" s="106">
        <f t="shared" si="4"/>
        <v>29</v>
      </c>
      <c r="Z8" s="107">
        <f t="shared" si="4"/>
        <v>30</v>
      </c>
      <c r="AA8" s="106">
        <f t="shared" si="4"/>
        <v>30</v>
      </c>
      <c r="AB8" s="106">
        <f t="shared" si="4"/>
        <v>31</v>
      </c>
      <c r="AC8" s="106">
        <f t="shared" si="4"/>
        <v>32</v>
      </c>
      <c r="AD8" s="106">
        <f t="shared" si="4"/>
        <v>33</v>
      </c>
      <c r="AE8" s="107">
        <f t="shared" si="4"/>
        <v>34</v>
      </c>
      <c r="AF8" s="106">
        <f t="shared" si="4"/>
        <v>35</v>
      </c>
      <c r="AG8" s="106">
        <f t="shared" si="4"/>
        <v>36</v>
      </c>
      <c r="AH8" s="106">
        <f t="shared" si="4"/>
        <v>37</v>
      </c>
      <c r="AI8" s="106">
        <f t="shared" si="5"/>
        <v>38</v>
      </c>
      <c r="AJ8" s="107">
        <f t="shared" si="5"/>
        <v>39</v>
      </c>
      <c r="AK8" s="106">
        <f t="shared" si="5"/>
        <v>40</v>
      </c>
      <c r="AL8" s="106">
        <f t="shared" si="5"/>
        <v>41</v>
      </c>
      <c r="AM8" s="106">
        <f t="shared" si="5"/>
        <v>42</v>
      </c>
      <c r="AN8" s="106">
        <f t="shared" si="5"/>
        <v>43</v>
      </c>
      <c r="AO8" s="107">
        <f t="shared" si="5"/>
        <v>44</v>
      </c>
      <c r="AP8" s="106">
        <f t="shared" si="5"/>
        <v>45</v>
      </c>
      <c r="AQ8" s="106">
        <f t="shared" si="5"/>
        <v>45</v>
      </c>
      <c r="AR8" s="106">
        <f t="shared" si="5"/>
        <v>46</v>
      </c>
      <c r="AS8" s="106">
        <f t="shared" si="5"/>
        <v>47</v>
      </c>
      <c r="AT8" s="107">
        <f t="shared" si="5"/>
        <v>48</v>
      </c>
      <c r="AU8" s="106">
        <f t="shared" si="5"/>
        <v>49</v>
      </c>
      <c r="AV8" s="106">
        <f t="shared" si="5"/>
        <v>50</v>
      </c>
      <c r="AW8" s="106">
        <f t="shared" si="5"/>
        <v>51</v>
      </c>
      <c r="AX8" s="106">
        <f t="shared" si="5"/>
        <v>52</v>
      </c>
      <c r="AY8" s="107">
        <f t="shared" si="6"/>
        <v>53</v>
      </c>
      <c r="AZ8" s="106">
        <f t="shared" si="6"/>
        <v>54</v>
      </c>
      <c r="BA8" s="106">
        <f t="shared" si="6"/>
        <v>55</v>
      </c>
      <c r="BB8" s="106">
        <f t="shared" si="6"/>
        <v>56</v>
      </c>
      <c r="BC8" s="106">
        <f t="shared" si="6"/>
        <v>57</v>
      </c>
      <c r="BD8" s="107">
        <f t="shared" si="6"/>
        <v>58</v>
      </c>
      <c r="BE8" s="106">
        <f t="shared" si="6"/>
        <v>59</v>
      </c>
      <c r="BF8" s="106">
        <f t="shared" si="6"/>
        <v>60</v>
      </c>
      <c r="BG8" s="106">
        <f t="shared" si="6"/>
        <v>61</v>
      </c>
      <c r="BH8" s="106">
        <f t="shared" si="6"/>
        <v>61</v>
      </c>
      <c r="BI8" s="107">
        <f t="shared" si="6"/>
        <v>62</v>
      </c>
      <c r="BJ8" s="106">
        <f t="shared" si="6"/>
        <v>63</v>
      </c>
      <c r="BK8" s="106">
        <f t="shared" si="6"/>
        <v>64</v>
      </c>
      <c r="BL8" s="106">
        <f t="shared" si="6"/>
        <v>65</v>
      </c>
      <c r="BM8" s="106">
        <f t="shared" si="6"/>
        <v>66</v>
      </c>
      <c r="BN8" s="107">
        <f t="shared" si="6"/>
        <v>67</v>
      </c>
      <c r="BO8" s="106">
        <f t="shared" si="7"/>
        <v>68</v>
      </c>
      <c r="BP8" s="106">
        <f t="shared" si="7"/>
        <v>69</v>
      </c>
      <c r="BQ8" s="106">
        <f t="shared" si="7"/>
        <v>70</v>
      </c>
      <c r="BR8" s="106">
        <f t="shared" si="7"/>
        <v>71</v>
      </c>
      <c r="BS8" s="107">
        <f t="shared" si="7"/>
        <v>72</v>
      </c>
      <c r="BT8" s="106">
        <f t="shared" si="7"/>
        <v>73</v>
      </c>
      <c r="BU8" s="106">
        <f t="shared" si="7"/>
        <v>74</v>
      </c>
      <c r="BV8" s="106">
        <f t="shared" si="7"/>
        <v>75</v>
      </c>
      <c r="BW8" s="106">
        <f t="shared" si="7"/>
        <v>76</v>
      </c>
      <c r="BX8" s="107">
        <f t="shared" si="7"/>
        <v>77</v>
      </c>
      <c r="BY8" s="106">
        <f t="shared" si="7"/>
        <v>77</v>
      </c>
      <c r="BZ8" s="106">
        <f t="shared" si="7"/>
        <v>78</v>
      </c>
      <c r="CA8" s="106">
        <f t="shared" si="7"/>
        <v>79</v>
      </c>
      <c r="CB8" s="106">
        <f t="shared" si="7"/>
        <v>80</v>
      </c>
      <c r="CC8" s="107">
        <f t="shared" si="7"/>
        <v>81</v>
      </c>
      <c r="CD8" s="106">
        <f t="shared" si="7"/>
        <v>82</v>
      </c>
      <c r="CE8" s="106">
        <f t="shared" si="8"/>
        <v>83</v>
      </c>
      <c r="CF8" s="106">
        <f t="shared" si="8"/>
        <v>84</v>
      </c>
      <c r="CG8" s="106">
        <f t="shared" si="8"/>
        <v>85</v>
      </c>
      <c r="CH8" s="107">
        <f t="shared" si="8"/>
        <v>86</v>
      </c>
      <c r="CI8" s="106">
        <f t="shared" si="8"/>
        <v>87</v>
      </c>
      <c r="CJ8" s="106">
        <f t="shared" si="8"/>
        <v>88</v>
      </c>
      <c r="CK8" s="106">
        <f t="shared" si="8"/>
        <v>89</v>
      </c>
      <c r="CL8" s="106">
        <f t="shared" si="8"/>
        <v>90</v>
      </c>
      <c r="CM8" s="107">
        <f t="shared" si="8"/>
        <v>91</v>
      </c>
      <c r="CN8" s="106">
        <f t="shared" si="8"/>
        <v>92</v>
      </c>
      <c r="CO8" s="106">
        <f t="shared" si="8"/>
        <v>92</v>
      </c>
      <c r="CP8" s="106">
        <f t="shared" si="8"/>
        <v>93</v>
      </c>
      <c r="CQ8" s="106">
        <f t="shared" si="8"/>
        <v>94</v>
      </c>
      <c r="CR8" s="107">
        <f t="shared" si="8"/>
        <v>95</v>
      </c>
      <c r="CS8" s="106">
        <f t="shared" si="8"/>
        <v>96</v>
      </c>
      <c r="CT8" s="106">
        <f t="shared" si="8"/>
        <v>97</v>
      </c>
      <c r="CU8" s="106">
        <f t="shared" si="9"/>
        <v>98</v>
      </c>
      <c r="CV8" s="106">
        <f t="shared" si="9"/>
        <v>99</v>
      </c>
      <c r="CW8" s="105">
        <f t="shared" si="11"/>
        <v>6</v>
      </c>
    </row>
    <row r="9" spans="1:130" x14ac:dyDescent="0.25">
      <c r="A9" s="105">
        <f t="shared" si="10"/>
        <v>7</v>
      </c>
      <c r="B9" s="106">
        <f t="shared" si="2"/>
        <v>8</v>
      </c>
      <c r="C9" s="106">
        <f t="shared" si="3"/>
        <v>9</v>
      </c>
      <c r="D9" s="106">
        <f t="shared" si="3"/>
        <v>10</v>
      </c>
      <c r="E9" s="106">
        <f t="shared" si="3"/>
        <v>11</v>
      </c>
      <c r="F9" s="107">
        <f t="shared" si="3"/>
        <v>12</v>
      </c>
      <c r="G9" s="106">
        <f t="shared" si="3"/>
        <v>13</v>
      </c>
      <c r="H9" s="106">
        <f t="shared" si="3"/>
        <v>14</v>
      </c>
      <c r="I9" s="106">
        <f t="shared" si="3"/>
        <v>14</v>
      </c>
      <c r="J9" s="106">
        <f t="shared" si="3"/>
        <v>15</v>
      </c>
      <c r="K9" s="107">
        <f t="shared" si="3"/>
        <v>16</v>
      </c>
      <c r="L9" s="106">
        <f t="shared" si="3"/>
        <v>17</v>
      </c>
      <c r="M9" s="106">
        <f t="shared" si="3"/>
        <v>18</v>
      </c>
      <c r="N9" s="106">
        <f t="shared" si="3"/>
        <v>19</v>
      </c>
      <c r="O9" s="106">
        <f t="shared" si="3"/>
        <v>20</v>
      </c>
      <c r="P9" s="107">
        <f t="shared" si="3"/>
        <v>21</v>
      </c>
      <c r="Q9" s="106">
        <f t="shared" si="3"/>
        <v>22</v>
      </c>
      <c r="R9" s="106">
        <f t="shared" si="3"/>
        <v>23</v>
      </c>
      <c r="S9" s="106">
        <f t="shared" si="4"/>
        <v>24</v>
      </c>
      <c r="T9" s="106">
        <f t="shared" si="4"/>
        <v>25</v>
      </c>
      <c r="U9" s="107">
        <f t="shared" si="4"/>
        <v>26</v>
      </c>
      <c r="V9" s="106">
        <f t="shared" si="4"/>
        <v>27</v>
      </c>
      <c r="W9" s="106">
        <f t="shared" si="4"/>
        <v>27</v>
      </c>
      <c r="X9" s="106">
        <f t="shared" si="4"/>
        <v>28</v>
      </c>
      <c r="Y9" s="106">
        <f t="shared" si="4"/>
        <v>29</v>
      </c>
      <c r="Z9" s="107">
        <f t="shared" si="4"/>
        <v>30</v>
      </c>
      <c r="AA9" s="106">
        <f t="shared" si="4"/>
        <v>31</v>
      </c>
      <c r="AB9" s="106">
        <f t="shared" si="4"/>
        <v>32</v>
      </c>
      <c r="AC9" s="106">
        <f t="shared" si="4"/>
        <v>33</v>
      </c>
      <c r="AD9" s="106">
        <f t="shared" si="4"/>
        <v>34</v>
      </c>
      <c r="AE9" s="107">
        <f t="shared" si="4"/>
        <v>35</v>
      </c>
      <c r="AF9" s="106">
        <f t="shared" si="4"/>
        <v>36</v>
      </c>
      <c r="AG9" s="106">
        <f t="shared" si="4"/>
        <v>37</v>
      </c>
      <c r="AH9" s="106">
        <f t="shared" si="4"/>
        <v>38</v>
      </c>
      <c r="AI9" s="106">
        <f t="shared" si="5"/>
        <v>39</v>
      </c>
      <c r="AJ9" s="107">
        <f t="shared" si="5"/>
        <v>40</v>
      </c>
      <c r="AK9" s="106">
        <f t="shared" si="5"/>
        <v>40</v>
      </c>
      <c r="AL9" s="106">
        <f t="shared" si="5"/>
        <v>41</v>
      </c>
      <c r="AM9" s="106">
        <f t="shared" si="5"/>
        <v>42</v>
      </c>
      <c r="AN9" s="106">
        <f t="shared" si="5"/>
        <v>43</v>
      </c>
      <c r="AO9" s="107">
        <f t="shared" si="5"/>
        <v>44</v>
      </c>
      <c r="AP9" s="106">
        <f t="shared" si="5"/>
        <v>45</v>
      </c>
      <c r="AQ9" s="106">
        <f t="shared" si="5"/>
        <v>46</v>
      </c>
      <c r="AR9" s="106">
        <f t="shared" si="5"/>
        <v>47</v>
      </c>
      <c r="AS9" s="106">
        <f t="shared" si="5"/>
        <v>48</v>
      </c>
      <c r="AT9" s="107">
        <f t="shared" si="5"/>
        <v>49</v>
      </c>
      <c r="AU9" s="106">
        <f t="shared" si="5"/>
        <v>50</v>
      </c>
      <c r="AV9" s="106">
        <f t="shared" si="5"/>
        <v>51</v>
      </c>
      <c r="AW9" s="106">
        <f t="shared" si="5"/>
        <v>52</v>
      </c>
      <c r="AX9" s="106">
        <f t="shared" si="5"/>
        <v>53</v>
      </c>
      <c r="AY9" s="107">
        <f t="shared" si="6"/>
        <v>54</v>
      </c>
      <c r="AZ9" s="106">
        <f t="shared" si="6"/>
        <v>54</v>
      </c>
      <c r="BA9" s="106">
        <f t="shared" si="6"/>
        <v>55</v>
      </c>
      <c r="BB9" s="106">
        <f t="shared" si="6"/>
        <v>56</v>
      </c>
      <c r="BC9" s="106">
        <f t="shared" si="6"/>
        <v>57</v>
      </c>
      <c r="BD9" s="107">
        <f t="shared" si="6"/>
        <v>58</v>
      </c>
      <c r="BE9" s="106">
        <f t="shared" si="6"/>
        <v>59</v>
      </c>
      <c r="BF9" s="106">
        <f t="shared" si="6"/>
        <v>60</v>
      </c>
      <c r="BG9" s="106">
        <f t="shared" si="6"/>
        <v>61</v>
      </c>
      <c r="BH9" s="106">
        <f t="shared" si="6"/>
        <v>62</v>
      </c>
      <c r="BI9" s="107">
        <f t="shared" si="6"/>
        <v>63</v>
      </c>
      <c r="BJ9" s="106">
        <f t="shared" si="6"/>
        <v>64</v>
      </c>
      <c r="BK9" s="106">
        <f t="shared" si="6"/>
        <v>65</v>
      </c>
      <c r="BL9" s="106">
        <f t="shared" si="6"/>
        <v>66</v>
      </c>
      <c r="BM9" s="106">
        <f t="shared" si="6"/>
        <v>67</v>
      </c>
      <c r="BN9" s="107">
        <f t="shared" si="6"/>
        <v>67</v>
      </c>
      <c r="BO9" s="106">
        <f t="shared" si="7"/>
        <v>68</v>
      </c>
      <c r="BP9" s="106">
        <f t="shared" si="7"/>
        <v>69</v>
      </c>
      <c r="BQ9" s="106">
        <f t="shared" si="7"/>
        <v>70</v>
      </c>
      <c r="BR9" s="106">
        <f t="shared" si="7"/>
        <v>71</v>
      </c>
      <c r="BS9" s="107">
        <f t="shared" si="7"/>
        <v>72</v>
      </c>
      <c r="BT9" s="106">
        <f t="shared" si="7"/>
        <v>73</v>
      </c>
      <c r="BU9" s="106">
        <f t="shared" si="7"/>
        <v>74</v>
      </c>
      <c r="BV9" s="106">
        <f t="shared" si="7"/>
        <v>75</v>
      </c>
      <c r="BW9" s="106">
        <f t="shared" si="7"/>
        <v>76</v>
      </c>
      <c r="BX9" s="107">
        <f t="shared" si="7"/>
        <v>77</v>
      </c>
      <c r="BY9" s="106">
        <f t="shared" si="7"/>
        <v>78</v>
      </c>
      <c r="BZ9" s="106">
        <f t="shared" si="7"/>
        <v>79</v>
      </c>
      <c r="CA9" s="106">
        <f t="shared" si="7"/>
        <v>80</v>
      </c>
      <c r="CB9" s="106">
        <f t="shared" si="7"/>
        <v>80</v>
      </c>
      <c r="CC9" s="107">
        <f t="shared" si="7"/>
        <v>81</v>
      </c>
      <c r="CD9" s="106">
        <f t="shared" si="7"/>
        <v>82</v>
      </c>
      <c r="CE9" s="106">
        <f t="shared" si="8"/>
        <v>83</v>
      </c>
      <c r="CF9" s="106">
        <f t="shared" si="8"/>
        <v>84</v>
      </c>
      <c r="CG9" s="106">
        <f t="shared" si="8"/>
        <v>85</v>
      </c>
      <c r="CH9" s="107">
        <f t="shared" si="8"/>
        <v>86</v>
      </c>
      <c r="CI9" s="106">
        <f t="shared" si="8"/>
        <v>87</v>
      </c>
      <c r="CJ9" s="106">
        <f t="shared" si="8"/>
        <v>88</v>
      </c>
      <c r="CK9" s="106">
        <f t="shared" si="8"/>
        <v>89</v>
      </c>
      <c r="CL9" s="106">
        <f t="shared" si="8"/>
        <v>90</v>
      </c>
      <c r="CM9" s="107">
        <f t="shared" si="8"/>
        <v>91</v>
      </c>
      <c r="CN9" s="106">
        <f t="shared" si="8"/>
        <v>92</v>
      </c>
      <c r="CO9" s="106">
        <f t="shared" si="8"/>
        <v>93</v>
      </c>
      <c r="CP9" s="106">
        <f t="shared" si="8"/>
        <v>93</v>
      </c>
      <c r="CQ9" s="106">
        <f t="shared" si="8"/>
        <v>94</v>
      </c>
      <c r="CR9" s="107">
        <f t="shared" si="8"/>
        <v>95</v>
      </c>
      <c r="CS9" s="106">
        <f t="shared" si="8"/>
        <v>96</v>
      </c>
      <c r="CT9" s="106">
        <f t="shared" si="8"/>
        <v>97</v>
      </c>
      <c r="CU9" s="106">
        <f t="shared" si="9"/>
        <v>98</v>
      </c>
      <c r="CV9" s="106">
        <f t="shared" si="9"/>
        <v>99</v>
      </c>
      <c r="CW9" s="105">
        <f t="shared" si="11"/>
        <v>7</v>
      </c>
    </row>
    <row r="10" spans="1:130" x14ac:dyDescent="0.25">
      <c r="A10" s="105">
        <f t="shared" si="10"/>
        <v>8</v>
      </c>
      <c r="B10" s="106">
        <f t="shared" si="2"/>
        <v>9</v>
      </c>
      <c r="C10" s="106">
        <f t="shared" si="3"/>
        <v>10</v>
      </c>
      <c r="D10" s="106">
        <f t="shared" si="3"/>
        <v>11</v>
      </c>
      <c r="E10" s="106">
        <f t="shared" si="3"/>
        <v>12</v>
      </c>
      <c r="F10" s="107">
        <f t="shared" si="3"/>
        <v>13</v>
      </c>
      <c r="G10" s="106">
        <f t="shared" si="3"/>
        <v>14</v>
      </c>
      <c r="H10" s="106">
        <f t="shared" si="3"/>
        <v>14</v>
      </c>
      <c r="I10" s="106">
        <f t="shared" si="3"/>
        <v>15</v>
      </c>
      <c r="J10" s="106">
        <f t="shared" si="3"/>
        <v>16</v>
      </c>
      <c r="K10" s="107">
        <f t="shared" si="3"/>
        <v>17</v>
      </c>
      <c r="L10" s="106">
        <f t="shared" si="3"/>
        <v>18</v>
      </c>
      <c r="M10" s="106">
        <f t="shared" si="3"/>
        <v>19</v>
      </c>
      <c r="N10" s="106">
        <f t="shared" si="3"/>
        <v>20</v>
      </c>
      <c r="O10" s="106">
        <f t="shared" si="3"/>
        <v>21</v>
      </c>
      <c r="P10" s="107">
        <f t="shared" si="3"/>
        <v>22</v>
      </c>
      <c r="Q10" s="106">
        <f t="shared" si="3"/>
        <v>23</v>
      </c>
      <c r="R10" s="106">
        <f t="shared" si="3"/>
        <v>24</v>
      </c>
      <c r="S10" s="106">
        <f t="shared" si="4"/>
        <v>25</v>
      </c>
      <c r="T10" s="106">
        <f t="shared" si="4"/>
        <v>25</v>
      </c>
      <c r="U10" s="107">
        <f t="shared" si="4"/>
        <v>26</v>
      </c>
      <c r="V10" s="106">
        <f t="shared" si="4"/>
        <v>27</v>
      </c>
      <c r="W10" s="106">
        <f t="shared" si="4"/>
        <v>28</v>
      </c>
      <c r="X10" s="106">
        <f t="shared" si="4"/>
        <v>29</v>
      </c>
      <c r="Y10" s="106">
        <f t="shared" si="4"/>
        <v>30</v>
      </c>
      <c r="Z10" s="107">
        <f t="shared" si="4"/>
        <v>31</v>
      </c>
      <c r="AA10" s="106">
        <f t="shared" si="4"/>
        <v>32</v>
      </c>
      <c r="AB10" s="106">
        <f t="shared" si="4"/>
        <v>33</v>
      </c>
      <c r="AC10" s="106">
        <f t="shared" si="4"/>
        <v>34</v>
      </c>
      <c r="AD10" s="106">
        <f t="shared" si="4"/>
        <v>35</v>
      </c>
      <c r="AE10" s="107">
        <f t="shared" si="4"/>
        <v>36</v>
      </c>
      <c r="AF10" s="106">
        <f t="shared" si="4"/>
        <v>37</v>
      </c>
      <c r="AG10" s="106">
        <f t="shared" si="4"/>
        <v>37</v>
      </c>
      <c r="AH10" s="106">
        <f t="shared" si="4"/>
        <v>38</v>
      </c>
      <c r="AI10" s="106">
        <f t="shared" si="5"/>
        <v>39</v>
      </c>
      <c r="AJ10" s="107">
        <f t="shared" si="5"/>
        <v>40</v>
      </c>
      <c r="AK10" s="106">
        <f t="shared" si="5"/>
        <v>41</v>
      </c>
      <c r="AL10" s="106">
        <f t="shared" si="5"/>
        <v>42</v>
      </c>
      <c r="AM10" s="106">
        <f t="shared" si="5"/>
        <v>43</v>
      </c>
      <c r="AN10" s="106">
        <f t="shared" si="5"/>
        <v>44</v>
      </c>
      <c r="AO10" s="107">
        <f t="shared" si="5"/>
        <v>45</v>
      </c>
      <c r="AP10" s="106">
        <f t="shared" si="5"/>
        <v>46</v>
      </c>
      <c r="AQ10" s="106">
        <f t="shared" si="5"/>
        <v>47</v>
      </c>
      <c r="AR10" s="106">
        <f t="shared" si="5"/>
        <v>48</v>
      </c>
      <c r="AS10" s="106">
        <f t="shared" si="5"/>
        <v>48</v>
      </c>
      <c r="AT10" s="107">
        <f t="shared" si="5"/>
        <v>49</v>
      </c>
      <c r="AU10" s="106">
        <f t="shared" si="5"/>
        <v>50</v>
      </c>
      <c r="AV10" s="106">
        <f t="shared" si="5"/>
        <v>51</v>
      </c>
      <c r="AW10" s="106">
        <f t="shared" si="5"/>
        <v>52</v>
      </c>
      <c r="AX10" s="106">
        <f t="shared" si="5"/>
        <v>53</v>
      </c>
      <c r="AY10" s="107">
        <f t="shared" si="6"/>
        <v>54</v>
      </c>
      <c r="AZ10" s="106">
        <f t="shared" si="6"/>
        <v>55</v>
      </c>
      <c r="BA10" s="106">
        <f t="shared" si="6"/>
        <v>56</v>
      </c>
      <c r="BB10" s="106">
        <f t="shared" si="6"/>
        <v>57</v>
      </c>
      <c r="BC10" s="106">
        <f t="shared" si="6"/>
        <v>58</v>
      </c>
      <c r="BD10" s="107">
        <f t="shared" si="6"/>
        <v>59</v>
      </c>
      <c r="BE10" s="106">
        <f t="shared" si="6"/>
        <v>60</v>
      </c>
      <c r="BF10" s="106">
        <f t="shared" si="6"/>
        <v>60</v>
      </c>
      <c r="BG10" s="106">
        <f t="shared" si="6"/>
        <v>61</v>
      </c>
      <c r="BH10" s="106">
        <f t="shared" si="6"/>
        <v>62</v>
      </c>
      <c r="BI10" s="107">
        <f t="shared" si="6"/>
        <v>63</v>
      </c>
      <c r="BJ10" s="106">
        <f t="shared" si="6"/>
        <v>64</v>
      </c>
      <c r="BK10" s="106">
        <f t="shared" si="6"/>
        <v>65</v>
      </c>
      <c r="BL10" s="106">
        <f t="shared" si="6"/>
        <v>66</v>
      </c>
      <c r="BM10" s="106">
        <f t="shared" si="6"/>
        <v>67</v>
      </c>
      <c r="BN10" s="107">
        <f t="shared" si="6"/>
        <v>68</v>
      </c>
      <c r="BO10" s="106">
        <f t="shared" si="7"/>
        <v>69</v>
      </c>
      <c r="BP10" s="106">
        <f t="shared" si="7"/>
        <v>70</v>
      </c>
      <c r="BQ10" s="106">
        <f t="shared" si="7"/>
        <v>71</v>
      </c>
      <c r="BR10" s="106">
        <f t="shared" si="7"/>
        <v>71</v>
      </c>
      <c r="BS10" s="107">
        <f t="shared" si="7"/>
        <v>72</v>
      </c>
      <c r="BT10" s="106">
        <f t="shared" si="7"/>
        <v>73</v>
      </c>
      <c r="BU10" s="106">
        <f t="shared" si="7"/>
        <v>74</v>
      </c>
      <c r="BV10" s="106">
        <f t="shared" si="7"/>
        <v>75</v>
      </c>
      <c r="BW10" s="106">
        <f t="shared" si="7"/>
        <v>76</v>
      </c>
      <c r="BX10" s="107">
        <f t="shared" si="7"/>
        <v>77</v>
      </c>
      <c r="BY10" s="106">
        <f t="shared" si="7"/>
        <v>78</v>
      </c>
      <c r="BZ10" s="106">
        <f t="shared" si="7"/>
        <v>79</v>
      </c>
      <c r="CA10" s="106">
        <f t="shared" si="7"/>
        <v>80</v>
      </c>
      <c r="CB10" s="106">
        <f t="shared" si="7"/>
        <v>81</v>
      </c>
      <c r="CC10" s="107">
        <f t="shared" si="7"/>
        <v>82</v>
      </c>
      <c r="CD10" s="106">
        <f t="shared" si="7"/>
        <v>83</v>
      </c>
      <c r="CE10" s="106">
        <f t="shared" si="8"/>
        <v>83</v>
      </c>
      <c r="CF10" s="106">
        <f t="shared" si="8"/>
        <v>84</v>
      </c>
      <c r="CG10" s="106">
        <f t="shared" si="8"/>
        <v>85</v>
      </c>
      <c r="CH10" s="107">
        <f t="shared" si="8"/>
        <v>86</v>
      </c>
      <c r="CI10" s="106">
        <f t="shared" si="8"/>
        <v>87</v>
      </c>
      <c r="CJ10" s="106">
        <f t="shared" si="8"/>
        <v>88</v>
      </c>
      <c r="CK10" s="106">
        <f t="shared" si="8"/>
        <v>89</v>
      </c>
      <c r="CL10" s="106">
        <f t="shared" si="8"/>
        <v>90</v>
      </c>
      <c r="CM10" s="107">
        <f t="shared" si="8"/>
        <v>91</v>
      </c>
      <c r="CN10" s="106">
        <f t="shared" si="8"/>
        <v>92</v>
      </c>
      <c r="CO10" s="106">
        <f t="shared" si="8"/>
        <v>93</v>
      </c>
      <c r="CP10" s="106">
        <f t="shared" si="8"/>
        <v>94</v>
      </c>
      <c r="CQ10" s="106">
        <f t="shared" si="8"/>
        <v>94</v>
      </c>
      <c r="CR10" s="107">
        <f t="shared" si="8"/>
        <v>95</v>
      </c>
      <c r="CS10" s="106">
        <f t="shared" si="8"/>
        <v>96</v>
      </c>
      <c r="CT10" s="106">
        <f t="shared" si="8"/>
        <v>97</v>
      </c>
      <c r="CU10" s="106">
        <f t="shared" si="9"/>
        <v>98</v>
      </c>
      <c r="CV10" s="106">
        <f t="shared" si="9"/>
        <v>99</v>
      </c>
      <c r="CW10" s="105">
        <f t="shared" si="11"/>
        <v>8</v>
      </c>
    </row>
    <row r="11" spans="1:130" x14ac:dyDescent="0.25">
      <c r="A11" s="105">
        <f t="shared" si="10"/>
        <v>9</v>
      </c>
      <c r="B11" s="106">
        <f t="shared" si="2"/>
        <v>10</v>
      </c>
      <c r="C11" s="106">
        <f t="shared" si="3"/>
        <v>11</v>
      </c>
      <c r="D11" s="106">
        <f t="shared" si="3"/>
        <v>12</v>
      </c>
      <c r="E11" s="106">
        <f t="shared" si="3"/>
        <v>13</v>
      </c>
      <c r="F11" s="107">
        <f t="shared" si="3"/>
        <v>14</v>
      </c>
      <c r="G11" s="106">
        <f t="shared" si="3"/>
        <v>14</v>
      </c>
      <c r="H11" s="106">
        <f t="shared" si="3"/>
        <v>15</v>
      </c>
      <c r="I11" s="106">
        <f t="shared" si="3"/>
        <v>16</v>
      </c>
      <c r="J11" s="106">
        <f t="shared" si="3"/>
        <v>17</v>
      </c>
      <c r="K11" s="107">
        <f t="shared" si="3"/>
        <v>18</v>
      </c>
      <c r="L11" s="106">
        <f t="shared" si="3"/>
        <v>19</v>
      </c>
      <c r="M11" s="106">
        <f t="shared" si="3"/>
        <v>20</v>
      </c>
      <c r="N11" s="106">
        <f t="shared" si="3"/>
        <v>21</v>
      </c>
      <c r="O11" s="106">
        <f t="shared" si="3"/>
        <v>22</v>
      </c>
      <c r="P11" s="107">
        <f t="shared" si="3"/>
        <v>23</v>
      </c>
      <c r="Q11" s="106">
        <f t="shared" si="3"/>
        <v>24</v>
      </c>
      <c r="R11" s="106">
        <f t="shared" si="3"/>
        <v>24</v>
      </c>
      <c r="S11" s="106">
        <f t="shared" si="4"/>
        <v>25</v>
      </c>
      <c r="T11" s="106">
        <f t="shared" si="4"/>
        <v>26</v>
      </c>
      <c r="U11" s="107">
        <f t="shared" si="4"/>
        <v>27</v>
      </c>
      <c r="V11" s="106">
        <f t="shared" si="4"/>
        <v>28</v>
      </c>
      <c r="W11" s="106">
        <f t="shared" si="4"/>
        <v>29</v>
      </c>
      <c r="X11" s="106">
        <f t="shared" si="4"/>
        <v>30</v>
      </c>
      <c r="Y11" s="106">
        <f t="shared" si="4"/>
        <v>31</v>
      </c>
      <c r="Z11" s="107">
        <f t="shared" si="4"/>
        <v>32</v>
      </c>
      <c r="AA11" s="106">
        <f t="shared" si="4"/>
        <v>33</v>
      </c>
      <c r="AB11" s="106">
        <f t="shared" si="4"/>
        <v>34</v>
      </c>
      <c r="AC11" s="106">
        <f t="shared" si="4"/>
        <v>34</v>
      </c>
      <c r="AD11" s="106">
        <f t="shared" si="4"/>
        <v>35</v>
      </c>
      <c r="AE11" s="107">
        <f t="shared" si="4"/>
        <v>36</v>
      </c>
      <c r="AF11" s="106">
        <f t="shared" si="4"/>
        <v>37</v>
      </c>
      <c r="AG11" s="106">
        <f t="shared" si="4"/>
        <v>38</v>
      </c>
      <c r="AH11" s="106">
        <f t="shared" si="4"/>
        <v>39</v>
      </c>
      <c r="AI11" s="106">
        <f t="shared" si="5"/>
        <v>40</v>
      </c>
      <c r="AJ11" s="107">
        <f t="shared" si="5"/>
        <v>41</v>
      </c>
      <c r="AK11" s="106">
        <f t="shared" si="5"/>
        <v>42</v>
      </c>
      <c r="AL11" s="106">
        <f t="shared" si="5"/>
        <v>43</v>
      </c>
      <c r="AM11" s="106">
        <f t="shared" si="5"/>
        <v>44</v>
      </c>
      <c r="AN11" s="106">
        <f t="shared" si="5"/>
        <v>44</v>
      </c>
      <c r="AO11" s="107">
        <f t="shared" si="5"/>
        <v>45</v>
      </c>
      <c r="AP11" s="106">
        <f t="shared" si="5"/>
        <v>46</v>
      </c>
      <c r="AQ11" s="106">
        <f t="shared" si="5"/>
        <v>47</v>
      </c>
      <c r="AR11" s="106">
        <f t="shared" si="5"/>
        <v>48</v>
      </c>
      <c r="AS11" s="106">
        <f t="shared" si="5"/>
        <v>49</v>
      </c>
      <c r="AT11" s="107">
        <f t="shared" si="5"/>
        <v>50</v>
      </c>
      <c r="AU11" s="106">
        <f t="shared" si="5"/>
        <v>51</v>
      </c>
      <c r="AV11" s="106">
        <f t="shared" si="5"/>
        <v>52</v>
      </c>
      <c r="AW11" s="106">
        <f t="shared" si="5"/>
        <v>53</v>
      </c>
      <c r="AX11" s="106">
        <f t="shared" si="5"/>
        <v>54</v>
      </c>
      <c r="AY11" s="107">
        <f t="shared" si="6"/>
        <v>55</v>
      </c>
      <c r="AZ11" s="106">
        <f t="shared" si="6"/>
        <v>55</v>
      </c>
      <c r="BA11" s="106">
        <f t="shared" si="6"/>
        <v>56</v>
      </c>
      <c r="BB11" s="106">
        <f t="shared" si="6"/>
        <v>57</v>
      </c>
      <c r="BC11" s="106">
        <f t="shared" si="6"/>
        <v>58</v>
      </c>
      <c r="BD11" s="107">
        <f t="shared" si="6"/>
        <v>59</v>
      </c>
      <c r="BE11" s="106">
        <f t="shared" si="6"/>
        <v>60</v>
      </c>
      <c r="BF11" s="106">
        <f t="shared" si="6"/>
        <v>61</v>
      </c>
      <c r="BG11" s="106">
        <f t="shared" si="6"/>
        <v>62</v>
      </c>
      <c r="BH11" s="106">
        <f t="shared" si="6"/>
        <v>63</v>
      </c>
      <c r="BI11" s="107">
        <f t="shared" si="6"/>
        <v>64</v>
      </c>
      <c r="BJ11" s="106">
        <f t="shared" si="6"/>
        <v>65</v>
      </c>
      <c r="BK11" s="106">
        <f t="shared" si="6"/>
        <v>65</v>
      </c>
      <c r="BL11" s="106">
        <f t="shared" si="6"/>
        <v>66</v>
      </c>
      <c r="BM11" s="106">
        <f t="shared" si="6"/>
        <v>67</v>
      </c>
      <c r="BN11" s="107">
        <f t="shared" si="6"/>
        <v>68</v>
      </c>
      <c r="BO11" s="106">
        <f t="shared" si="7"/>
        <v>69</v>
      </c>
      <c r="BP11" s="106">
        <f t="shared" si="7"/>
        <v>70</v>
      </c>
      <c r="BQ11" s="106">
        <f t="shared" si="7"/>
        <v>71</v>
      </c>
      <c r="BR11" s="106">
        <f t="shared" si="7"/>
        <v>72</v>
      </c>
      <c r="BS11" s="107">
        <f t="shared" si="7"/>
        <v>73</v>
      </c>
      <c r="BT11" s="106">
        <f t="shared" si="7"/>
        <v>74</v>
      </c>
      <c r="BU11" s="106">
        <f t="shared" si="7"/>
        <v>75</v>
      </c>
      <c r="BV11" s="106">
        <f t="shared" si="7"/>
        <v>75</v>
      </c>
      <c r="BW11" s="106">
        <f t="shared" si="7"/>
        <v>76</v>
      </c>
      <c r="BX11" s="107">
        <f t="shared" si="7"/>
        <v>77</v>
      </c>
      <c r="BY11" s="106">
        <f t="shared" si="7"/>
        <v>78</v>
      </c>
      <c r="BZ11" s="106">
        <f t="shared" si="7"/>
        <v>79</v>
      </c>
      <c r="CA11" s="106">
        <f t="shared" si="7"/>
        <v>80</v>
      </c>
      <c r="CB11" s="106">
        <f t="shared" si="7"/>
        <v>81</v>
      </c>
      <c r="CC11" s="107">
        <f t="shared" si="7"/>
        <v>82</v>
      </c>
      <c r="CD11" s="106">
        <f t="shared" si="7"/>
        <v>83</v>
      </c>
      <c r="CE11" s="106">
        <f t="shared" si="8"/>
        <v>84</v>
      </c>
      <c r="CF11" s="106">
        <f t="shared" si="8"/>
        <v>85</v>
      </c>
      <c r="CG11" s="106">
        <f t="shared" si="8"/>
        <v>85</v>
      </c>
      <c r="CH11" s="107">
        <f t="shared" si="8"/>
        <v>86</v>
      </c>
      <c r="CI11" s="106">
        <f t="shared" si="8"/>
        <v>87</v>
      </c>
      <c r="CJ11" s="106">
        <f t="shared" si="8"/>
        <v>88</v>
      </c>
      <c r="CK11" s="106">
        <f t="shared" si="8"/>
        <v>89</v>
      </c>
      <c r="CL11" s="106">
        <f t="shared" si="8"/>
        <v>90</v>
      </c>
      <c r="CM11" s="107">
        <f t="shared" si="8"/>
        <v>91</v>
      </c>
      <c r="CN11" s="106">
        <f t="shared" si="8"/>
        <v>92</v>
      </c>
      <c r="CO11" s="106">
        <f t="shared" si="8"/>
        <v>93</v>
      </c>
      <c r="CP11" s="106">
        <f t="shared" si="8"/>
        <v>94</v>
      </c>
      <c r="CQ11" s="106">
        <f t="shared" si="8"/>
        <v>95</v>
      </c>
      <c r="CR11" s="107">
        <f t="shared" si="8"/>
        <v>95</v>
      </c>
      <c r="CS11" s="106">
        <f t="shared" si="8"/>
        <v>96</v>
      </c>
      <c r="CT11" s="106">
        <f t="shared" si="8"/>
        <v>97</v>
      </c>
      <c r="CU11" s="106">
        <f t="shared" si="9"/>
        <v>98</v>
      </c>
      <c r="CV11" s="106">
        <f t="shared" si="9"/>
        <v>99</v>
      </c>
      <c r="CW11" s="105">
        <f t="shared" si="11"/>
        <v>9</v>
      </c>
    </row>
    <row r="12" spans="1:130" s="17" customFormat="1" x14ac:dyDescent="0.25">
      <c r="A12" s="108">
        <f t="shared" si="10"/>
        <v>10</v>
      </c>
      <c r="B12" s="107">
        <f t="shared" si="2"/>
        <v>11</v>
      </c>
      <c r="C12" s="107">
        <f t="shared" si="3"/>
        <v>12</v>
      </c>
      <c r="D12" s="107">
        <f t="shared" si="3"/>
        <v>13</v>
      </c>
      <c r="E12" s="107">
        <f t="shared" si="3"/>
        <v>14</v>
      </c>
      <c r="F12" s="107">
        <f t="shared" si="3"/>
        <v>15</v>
      </c>
      <c r="G12" s="107">
        <f t="shared" si="3"/>
        <v>15</v>
      </c>
      <c r="H12" s="107">
        <f t="shared" si="3"/>
        <v>16</v>
      </c>
      <c r="I12" s="107">
        <f t="shared" si="3"/>
        <v>17</v>
      </c>
      <c r="J12" s="107">
        <f t="shared" si="3"/>
        <v>18</v>
      </c>
      <c r="K12" s="107">
        <f t="shared" si="3"/>
        <v>19</v>
      </c>
      <c r="L12" s="107">
        <f t="shared" si="3"/>
        <v>20</v>
      </c>
      <c r="M12" s="107">
        <f t="shared" si="3"/>
        <v>21</v>
      </c>
      <c r="N12" s="107">
        <f t="shared" si="3"/>
        <v>22</v>
      </c>
      <c r="O12" s="107">
        <f t="shared" si="3"/>
        <v>23</v>
      </c>
      <c r="P12" s="107">
        <f t="shared" si="3"/>
        <v>24</v>
      </c>
      <c r="Q12" s="107">
        <f t="shared" si="3"/>
        <v>24</v>
      </c>
      <c r="R12" s="107">
        <f t="shared" si="3"/>
        <v>25</v>
      </c>
      <c r="S12" s="107">
        <f t="shared" si="4"/>
        <v>26</v>
      </c>
      <c r="T12" s="107">
        <f t="shared" si="4"/>
        <v>27</v>
      </c>
      <c r="U12" s="107">
        <f t="shared" si="4"/>
        <v>28</v>
      </c>
      <c r="V12" s="107">
        <f t="shared" si="4"/>
        <v>29</v>
      </c>
      <c r="W12" s="107">
        <f t="shared" si="4"/>
        <v>30</v>
      </c>
      <c r="X12" s="107">
        <f t="shared" si="4"/>
        <v>31</v>
      </c>
      <c r="Y12" s="107">
        <f t="shared" si="4"/>
        <v>32</v>
      </c>
      <c r="Z12" s="107">
        <f t="shared" si="4"/>
        <v>33</v>
      </c>
      <c r="AA12" s="107">
        <f t="shared" si="4"/>
        <v>33</v>
      </c>
      <c r="AB12" s="107">
        <f t="shared" si="4"/>
        <v>34</v>
      </c>
      <c r="AC12" s="107">
        <f t="shared" si="4"/>
        <v>35</v>
      </c>
      <c r="AD12" s="107">
        <f t="shared" si="4"/>
        <v>36</v>
      </c>
      <c r="AE12" s="107">
        <f t="shared" si="4"/>
        <v>37</v>
      </c>
      <c r="AF12" s="107">
        <f t="shared" si="4"/>
        <v>38</v>
      </c>
      <c r="AG12" s="107">
        <f t="shared" si="4"/>
        <v>39</v>
      </c>
      <c r="AH12" s="107">
        <f t="shared" si="4"/>
        <v>40</v>
      </c>
      <c r="AI12" s="107">
        <f t="shared" si="5"/>
        <v>41</v>
      </c>
      <c r="AJ12" s="107">
        <f t="shared" si="5"/>
        <v>42</v>
      </c>
      <c r="AK12" s="107">
        <f t="shared" si="5"/>
        <v>42</v>
      </c>
      <c r="AL12" s="107">
        <f t="shared" si="5"/>
        <v>43</v>
      </c>
      <c r="AM12" s="107">
        <f t="shared" si="5"/>
        <v>44</v>
      </c>
      <c r="AN12" s="107">
        <f t="shared" si="5"/>
        <v>45</v>
      </c>
      <c r="AO12" s="107">
        <f t="shared" si="5"/>
        <v>46</v>
      </c>
      <c r="AP12" s="107">
        <f t="shared" si="5"/>
        <v>47</v>
      </c>
      <c r="AQ12" s="107">
        <f t="shared" si="5"/>
        <v>48</v>
      </c>
      <c r="AR12" s="107">
        <f t="shared" si="5"/>
        <v>49</v>
      </c>
      <c r="AS12" s="107">
        <f t="shared" si="5"/>
        <v>50</v>
      </c>
      <c r="AT12" s="107">
        <f t="shared" si="5"/>
        <v>51</v>
      </c>
      <c r="AU12" s="107">
        <f t="shared" si="5"/>
        <v>51</v>
      </c>
      <c r="AV12" s="107">
        <f t="shared" si="5"/>
        <v>52</v>
      </c>
      <c r="AW12" s="107">
        <f t="shared" si="5"/>
        <v>53</v>
      </c>
      <c r="AX12" s="107">
        <f t="shared" si="5"/>
        <v>54</v>
      </c>
      <c r="AY12" s="107">
        <f t="shared" si="6"/>
        <v>55</v>
      </c>
      <c r="AZ12" s="107">
        <f t="shared" si="6"/>
        <v>56</v>
      </c>
      <c r="BA12" s="107">
        <f t="shared" si="6"/>
        <v>57</v>
      </c>
      <c r="BB12" s="107">
        <f t="shared" si="6"/>
        <v>58</v>
      </c>
      <c r="BC12" s="107">
        <f t="shared" si="6"/>
        <v>59</v>
      </c>
      <c r="BD12" s="107">
        <f t="shared" si="6"/>
        <v>60</v>
      </c>
      <c r="BE12" s="107">
        <f t="shared" si="6"/>
        <v>60</v>
      </c>
      <c r="BF12" s="107">
        <f t="shared" si="6"/>
        <v>61</v>
      </c>
      <c r="BG12" s="107">
        <f t="shared" si="6"/>
        <v>62</v>
      </c>
      <c r="BH12" s="107">
        <f t="shared" si="6"/>
        <v>63</v>
      </c>
      <c r="BI12" s="107">
        <f t="shared" si="6"/>
        <v>64</v>
      </c>
      <c r="BJ12" s="107">
        <f t="shared" si="6"/>
        <v>65</v>
      </c>
      <c r="BK12" s="107">
        <f t="shared" si="6"/>
        <v>66</v>
      </c>
      <c r="BL12" s="107">
        <f t="shared" si="6"/>
        <v>67</v>
      </c>
      <c r="BM12" s="107">
        <f t="shared" si="6"/>
        <v>68</v>
      </c>
      <c r="BN12" s="107">
        <f t="shared" si="6"/>
        <v>69</v>
      </c>
      <c r="BO12" s="107">
        <f t="shared" si="7"/>
        <v>69</v>
      </c>
      <c r="BP12" s="107">
        <f t="shared" si="7"/>
        <v>70</v>
      </c>
      <c r="BQ12" s="107">
        <f t="shared" si="7"/>
        <v>71</v>
      </c>
      <c r="BR12" s="107">
        <f t="shared" si="7"/>
        <v>72</v>
      </c>
      <c r="BS12" s="107">
        <f t="shared" si="7"/>
        <v>73</v>
      </c>
      <c r="BT12" s="107">
        <f t="shared" si="7"/>
        <v>74</v>
      </c>
      <c r="BU12" s="107">
        <f t="shared" si="7"/>
        <v>75</v>
      </c>
      <c r="BV12" s="107">
        <f t="shared" si="7"/>
        <v>76</v>
      </c>
      <c r="BW12" s="107">
        <f t="shared" si="7"/>
        <v>77</v>
      </c>
      <c r="BX12" s="107">
        <f t="shared" si="7"/>
        <v>78</v>
      </c>
      <c r="BY12" s="107">
        <f t="shared" si="7"/>
        <v>78</v>
      </c>
      <c r="BZ12" s="107">
        <f t="shared" si="7"/>
        <v>79</v>
      </c>
      <c r="CA12" s="107">
        <f t="shared" si="7"/>
        <v>80</v>
      </c>
      <c r="CB12" s="107">
        <f t="shared" si="7"/>
        <v>81</v>
      </c>
      <c r="CC12" s="107">
        <f t="shared" si="7"/>
        <v>82</v>
      </c>
      <c r="CD12" s="107">
        <f t="shared" si="7"/>
        <v>83</v>
      </c>
      <c r="CE12" s="107">
        <f t="shared" si="8"/>
        <v>84</v>
      </c>
      <c r="CF12" s="107">
        <f t="shared" si="8"/>
        <v>85</v>
      </c>
      <c r="CG12" s="107">
        <f t="shared" si="8"/>
        <v>86</v>
      </c>
      <c r="CH12" s="107">
        <f t="shared" si="8"/>
        <v>87</v>
      </c>
      <c r="CI12" s="107">
        <f t="shared" si="8"/>
        <v>87</v>
      </c>
      <c r="CJ12" s="107">
        <f t="shared" si="8"/>
        <v>88</v>
      </c>
      <c r="CK12" s="107">
        <f t="shared" si="8"/>
        <v>89</v>
      </c>
      <c r="CL12" s="107">
        <f t="shared" si="8"/>
        <v>90</v>
      </c>
      <c r="CM12" s="107">
        <f t="shared" si="8"/>
        <v>91</v>
      </c>
      <c r="CN12" s="107">
        <f t="shared" si="8"/>
        <v>92</v>
      </c>
      <c r="CO12" s="107">
        <f t="shared" si="8"/>
        <v>93</v>
      </c>
      <c r="CP12" s="107">
        <f t="shared" si="8"/>
        <v>94</v>
      </c>
      <c r="CQ12" s="107">
        <f t="shared" si="8"/>
        <v>95</v>
      </c>
      <c r="CR12" s="107">
        <f t="shared" si="8"/>
        <v>96</v>
      </c>
      <c r="CS12" s="107">
        <f t="shared" si="8"/>
        <v>96</v>
      </c>
      <c r="CT12" s="107">
        <f t="shared" si="8"/>
        <v>97</v>
      </c>
      <c r="CU12" s="107">
        <f t="shared" si="9"/>
        <v>98</v>
      </c>
      <c r="CV12" s="107">
        <f t="shared" si="9"/>
        <v>99</v>
      </c>
      <c r="CW12" s="108">
        <f t="shared" si="11"/>
        <v>10</v>
      </c>
      <c r="CX12"/>
      <c r="CY12"/>
      <c r="CZ12"/>
    </row>
    <row r="13" spans="1:130" x14ac:dyDescent="0.25">
      <c r="A13" s="105">
        <f t="shared" si="10"/>
        <v>11</v>
      </c>
      <c r="B13" s="106">
        <f t="shared" si="2"/>
        <v>12</v>
      </c>
      <c r="C13" s="106">
        <f t="shared" si="3"/>
        <v>13</v>
      </c>
      <c r="D13" s="106">
        <f t="shared" si="3"/>
        <v>14</v>
      </c>
      <c r="E13" s="106">
        <f t="shared" si="3"/>
        <v>15</v>
      </c>
      <c r="F13" s="107">
        <f t="shared" si="3"/>
        <v>15</v>
      </c>
      <c r="G13" s="106">
        <f t="shared" si="3"/>
        <v>16</v>
      </c>
      <c r="H13" s="106">
        <f t="shared" si="3"/>
        <v>17</v>
      </c>
      <c r="I13" s="106">
        <f t="shared" si="3"/>
        <v>18</v>
      </c>
      <c r="J13" s="106">
        <f t="shared" si="3"/>
        <v>19</v>
      </c>
      <c r="K13" s="107">
        <f t="shared" si="3"/>
        <v>20</v>
      </c>
      <c r="L13" s="106">
        <f t="shared" si="3"/>
        <v>21</v>
      </c>
      <c r="M13" s="106">
        <f t="shared" si="3"/>
        <v>22</v>
      </c>
      <c r="N13" s="106">
        <f t="shared" si="3"/>
        <v>23</v>
      </c>
      <c r="O13" s="106">
        <f t="shared" si="3"/>
        <v>23</v>
      </c>
      <c r="P13" s="107">
        <f t="shared" si="3"/>
        <v>24</v>
      </c>
      <c r="Q13" s="106">
        <f t="shared" si="3"/>
        <v>25</v>
      </c>
      <c r="R13" s="106">
        <f t="shared" si="3"/>
        <v>26</v>
      </c>
      <c r="S13" s="106">
        <f t="shared" si="4"/>
        <v>27</v>
      </c>
      <c r="T13" s="106">
        <f t="shared" si="4"/>
        <v>28</v>
      </c>
      <c r="U13" s="107">
        <f t="shared" si="4"/>
        <v>29</v>
      </c>
      <c r="V13" s="106">
        <f t="shared" si="4"/>
        <v>30</v>
      </c>
      <c r="W13" s="106">
        <f t="shared" si="4"/>
        <v>31</v>
      </c>
      <c r="X13" s="106">
        <f t="shared" si="4"/>
        <v>31</v>
      </c>
      <c r="Y13" s="106">
        <f t="shared" si="4"/>
        <v>32</v>
      </c>
      <c r="Z13" s="107">
        <f t="shared" si="4"/>
        <v>33</v>
      </c>
      <c r="AA13" s="106">
        <f t="shared" si="4"/>
        <v>34</v>
      </c>
      <c r="AB13" s="106">
        <f t="shared" si="4"/>
        <v>35</v>
      </c>
      <c r="AC13" s="106">
        <f t="shared" si="4"/>
        <v>36</v>
      </c>
      <c r="AD13" s="106">
        <f t="shared" si="4"/>
        <v>37</v>
      </c>
      <c r="AE13" s="107">
        <f t="shared" si="4"/>
        <v>38</v>
      </c>
      <c r="AF13" s="106">
        <f t="shared" si="4"/>
        <v>39</v>
      </c>
      <c r="AG13" s="106">
        <f t="shared" si="4"/>
        <v>39</v>
      </c>
      <c r="AH13" s="106">
        <f t="shared" si="4"/>
        <v>40</v>
      </c>
      <c r="AI13" s="106">
        <f t="shared" si="5"/>
        <v>41</v>
      </c>
      <c r="AJ13" s="107">
        <f t="shared" si="5"/>
        <v>42</v>
      </c>
      <c r="AK13" s="106">
        <f t="shared" si="5"/>
        <v>43</v>
      </c>
      <c r="AL13" s="106">
        <f t="shared" si="5"/>
        <v>44</v>
      </c>
      <c r="AM13" s="106">
        <f t="shared" si="5"/>
        <v>45</v>
      </c>
      <c r="AN13" s="106">
        <f t="shared" si="5"/>
        <v>46</v>
      </c>
      <c r="AO13" s="107">
        <f t="shared" si="5"/>
        <v>47</v>
      </c>
      <c r="AP13" s="106">
        <f t="shared" si="5"/>
        <v>47</v>
      </c>
      <c r="AQ13" s="106">
        <f t="shared" si="5"/>
        <v>48</v>
      </c>
      <c r="AR13" s="106">
        <f t="shared" si="5"/>
        <v>49</v>
      </c>
      <c r="AS13" s="106">
        <f t="shared" si="5"/>
        <v>50</v>
      </c>
      <c r="AT13" s="107">
        <f t="shared" si="5"/>
        <v>51</v>
      </c>
      <c r="AU13" s="106">
        <f t="shared" si="5"/>
        <v>52</v>
      </c>
      <c r="AV13" s="106">
        <f t="shared" si="5"/>
        <v>53</v>
      </c>
      <c r="AW13" s="106">
        <f t="shared" si="5"/>
        <v>54</v>
      </c>
      <c r="AX13" s="106">
        <f t="shared" si="5"/>
        <v>55</v>
      </c>
      <c r="AY13" s="107">
        <f t="shared" si="6"/>
        <v>56</v>
      </c>
      <c r="AZ13" s="106">
        <f t="shared" si="6"/>
        <v>56</v>
      </c>
      <c r="BA13" s="106">
        <f t="shared" si="6"/>
        <v>57</v>
      </c>
      <c r="BB13" s="106">
        <f t="shared" si="6"/>
        <v>58</v>
      </c>
      <c r="BC13" s="106">
        <f t="shared" si="6"/>
        <v>59</v>
      </c>
      <c r="BD13" s="107">
        <f t="shared" si="6"/>
        <v>60</v>
      </c>
      <c r="BE13" s="106">
        <f t="shared" si="6"/>
        <v>61</v>
      </c>
      <c r="BF13" s="106">
        <f t="shared" si="6"/>
        <v>62</v>
      </c>
      <c r="BG13" s="106">
        <f t="shared" si="6"/>
        <v>63</v>
      </c>
      <c r="BH13" s="106">
        <f t="shared" si="6"/>
        <v>64</v>
      </c>
      <c r="BI13" s="107">
        <f t="shared" si="6"/>
        <v>64</v>
      </c>
      <c r="BJ13" s="106">
        <f t="shared" si="6"/>
        <v>65</v>
      </c>
      <c r="BK13" s="106">
        <f t="shared" si="6"/>
        <v>66</v>
      </c>
      <c r="BL13" s="106">
        <f t="shared" si="6"/>
        <v>67</v>
      </c>
      <c r="BM13" s="106">
        <f t="shared" si="6"/>
        <v>68</v>
      </c>
      <c r="BN13" s="107">
        <f t="shared" si="6"/>
        <v>69</v>
      </c>
      <c r="BO13" s="106">
        <f t="shared" si="7"/>
        <v>70</v>
      </c>
      <c r="BP13" s="106">
        <f t="shared" si="7"/>
        <v>71</v>
      </c>
      <c r="BQ13" s="106">
        <f t="shared" si="7"/>
        <v>72</v>
      </c>
      <c r="BR13" s="106">
        <f t="shared" si="7"/>
        <v>72</v>
      </c>
      <c r="BS13" s="107">
        <f t="shared" si="7"/>
        <v>73</v>
      </c>
      <c r="BT13" s="106">
        <f t="shared" si="7"/>
        <v>74</v>
      </c>
      <c r="BU13" s="106">
        <f t="shared" si="7"/>
        <v>75</v>
      </c>
      <c r="BV13" s="106">
        <f t="shared" si="7"/>
        <v>76</v>
      </c>
      <c r="BW13" s="106">
        <f t="shared" si="7"/>
        <v>77</v>
      </c>
      <c r="BX13" s="107">
        <f t="shared" si="7"/>
        <v>78</v>
      </c>
      <c r="BY13" s="106">
        <f t="shared" si="7"/>
        <v>79</v>
      </c>
      <c r="BZ13" s="106">
        <f t="shared" si="7"/>
        <v>80</v>
      </c>
      <c r="CA13" s="106">
        <f t="shared" si="7"/>
        <v>80</v>
      </c>
      <c r="CB13" s="106">
        <f t="shared" si="7"/>
        <v>81</v>
      </c>
      <c r="CC13" s="107">
        <f t="shared" si="7"/>
        <v>82</v>
      </c>
      <c r="CD13" s="106">
        <f t="shared" si="7"/>
        <v>83</v>
      </c>
      <c r="CE13" s="106">
        <f t="shared" si="8"/>
        <v>84</v>
      </c>
      <c r="CF13" s="106">
        <f t="shared" si="8"/>
        <v>85</v>
      </c>
      <c r="CG13" s="106">
        <f t="shared" si="8"/>
        <v>86</v>
      </c>
      <c r="CH13" s="107">
        <f t="shared" si="8"/>
        <v>87</v>
      </c>
      <c r="CI13" s="106">
        <f t="shared" si="8"/>
        <v>88</v>
      </c>
      <c r="CJ13" s="106">
        <f t="shared" si="8"/>
        <v>88</v>
      </c>
      <c r="CK13" s="106">
        <f t="shared" si="8"/>
        <v>89</v>
      </c>
      <c r="CL13" s="106">
        <f t="shared" si="8"/>
        <v>90</v>
      </c>
      <c r="CM13" s="107">
        <f t="shared" si="8"/>
        <v>91</v>
      </c>
      <c r="CN13" s="106">
        <f t="shared" si="8"/>
        <v>92</v>
      </c>
      <c r="CO13" s="106">
        <f t="shared" si="8"/>
        <v>93</v>
      </c>
      <c r="CP13" s="106">
        <f t="shared" si="8"/>
        <v>94</v>
      </c>
      <c r="CQ13" s="106">
        <f t="shared" si="8"/>
        <v>95</v>
      </c>
      <c r="CR13" s="107">
        <f t="shared" si="8"/>
        <v>96</v>
      </c>
      <c r="CS13" s="106">
        <f t="shared" si="8"/>
        <v>96</v>
      </c>
      <c r="CT13" s="106">
        <f t="shared" si="8"/>
        <v>97</v>
      </c>
      <c r="CU13" s="106">
        <f t="shared" si="9"/>
        <v>98</v>
      </c>
      <c r="CV13" s="106">
        <f t="shared" si="9"/>
        <v>99</v>
      </c>
      <c r="CW13" s="105">
        <f t="shared" si="11"/>
        <v>11</v>
      </c>
    </row>
    <row r="14" spans="1:130" x14ac:dyDescent="0.25">
      <c r="A14" s="105">
        <f t="shared" si="10"/>
        <v>12</v>
      </c>
      <c r="B14" s="106">
        <f t="shared" si="2"/>
        <v>13</v>
      </c>
      <c r="C14" s="106">
        <f t="shared" si="3"/>
        <v>14</v>
      </c>
      <c r="D14" s="106">
        <f t="shared" si="3"/>
        <v>15</v>
      </c>
      <c r="E14" s="106">
        <f t="shared" si="3"/>
        <v>16</v>
      </c>
      <c r="F14" s="107">
        <f t="shared" si="3"/>
        <v>16</v>
      </c>
      <c r="G14" s="106">
        <f t="shared" si="3"/>
        <v>17</v>
      </c>
      <c r="H14" s="106">
        <f t="shared" si="3"/>
        <v>18</v>
      </c>
      <c r="I14" s="106">
        <f t="shared" si="3"/>
        <v>19</v>
      </c>
      <c r="J14" s="106">
        <f t="shared" si="3"/>
        <v>20</v>
      </c>
      <c r="K14" s="107">
        <f t="shared" si="3"/>
        <v>21</v>
      </c>
      <c r="L14" s="106">
        <f t="shared" si="3"/>
        <v>22</v>
      </c>
      <c r="M14" s="106">
        <f t="shared" si="3"/>
        <v>23</v>
      </c>
      <c r="N14" s="106">
        <f t="shared" si="3"/>
        <v>23</v>
      </c>
      <c r="O14" s="106">
        <f t="shared" si="3"/>
        <v>24</v>
      </c>
      <c r="P14" s="107">
        <f t="shared" si="3"/>
        <v>25</v>
      </c>
      <c r="Q14" s="106">
        <f t="shared" si="3"/>
        <v>26</v>
      </c>
      <c r="R14" s="106">
        <f t="shared" si="3"/>
        <v>27</v>
      </c>
      <c r="S14" s="106">
        <f t="shared" si="4"/>
        <v>28</v>
      </c>
      <c r="T14" s="106">
        <f t="shared" si="4"/>
        <v>29</v>
      </c>
      <c r="U14" s="107">
        <f t="shared" si="4"/>
        <v>30</v>
      </c>
      <c r="V14" s="106">
        <f t="shared" si="4"/>
        <v>30</v>
      </c>
      <c r="W14" s="106">
        <f t="shared" si="4"/>
        <v>31</v>
      </c>
      <c r="X14" s="106">
        <f t="shared" si="4"/>
        <v>32</v>
      </c>
      <c r="Y14" s="106">
        <f t="shared" si="4"/>
        <v>33</v>
      </c>
      <c r="Z14" s="107">
        <f t="shared" si="4"/>
        <v>34</v>
      </c>
      <c r="AA14" s="106">
        <f t="shared" si="4"/>
        <v>35</v>
      </c>
      <c r="AB14" s="106">
        <f t="shared" si="4"/>
        <v>36</v>
      </c>
      <c r="AC14" s="106">
        <f t="shared" si="4"/>
        <v>37</v>
      </c>
      <c r="AD14" s="106">
        <f t="shared" si="4"/>
        <v>38</v>
      </c>
      <c r="AE14" s="107">
        <f t="shared" si="4"/>
        <v>38</v>
      </c>
      <c r="AF14" s="106">
        <f t="shared" si="4"/>
        <v>39</v>
      </c>
      <c r="AG14" s="106">
        <f t="shared" si="4"/>
        <v>40</v>
      </c>
      <c r="AH14" s="106">
        <f t="shared" si="4"/>
        <v>41</v>
      </c>
      <c r="AI14" s="106">
        <f t="shared" si="5"/>
        <v>42</v>
      </c>
      <c r="AJ14" s="107">
        <f t="shared" si="5"/>
        <v>43</v>
      </c>
      <c r="AK14" s="106">
        <f t="shared" si="5"/>
        <v>44</v>
      </c>
      <c r="AL14" s="106">
        <f t="shared" si="5"/>
        <v>45</v>
      </c>
      <c r="AM14" s="106">
        <f t="shared" si="5"/>
        <v>45</v>
      </c>
      <c r="AN14" s="106">
        <f t="shared" si="5"/>
        <v>46</v>
      </c>
      <c r="AO14" s="107">
        <f t="shared" si="5"/>
        <v>47</v>
      </c>
      <c r="AP14" s="106">
        <f t="shared" si="5"/>
        <v>48</v>
      </c>
      <c r="AQ14" s="106">
        <f t="shared" si="5"/>
        <v>49</v>
      </c>
      <c r="AR14" s="106">
        <f t="shared" si="5"/>
        <v>50</v>
      </c>
      <c r="AS14" s="106">
        <f t="shared" si="5"/>
        <v>51</v>
      </c>
      <c r="AT14" s="107">
        <f t="shared" si="5"/>
        <v>52</v>
      </c>
      <c r="AU14" s="106">
        <f t="shared" si="5"/>
        <v>52</v>
      </c>
      <c r="AV14" s="106">
        <f t="shared" si="5"/>
        <v>53</v>
      </c>
      <c r="AW14" s="106">
        <f t="shared" si="5"/>
        <v>54</v>
      </c>
      <c r="AX14" s="106">
        <f t="shared" si="5"/>
        <v>55</v>
      </c>
      <c r="AY14" s="107">
        <f t="shared" si="6"/>
        <v>56</v>
      </c>
      <c r="AZ14" s="106">
        <f t="shared" si="6"/>
        <v>57</v>
      </c>
      <c r="BA14" s="106">
        <f t="shared" si="6"/>
        <v>58</v>
      </c>
      <c r="BB14" s="106">
        <f t="shared" si="6"/>
        <v>59</v>
      </c>
      <c r="BC14" s="106">
        <f t="shared" si="6"/>
        <v>60</v>
      </c>
      <c r="BD14" s="107">
        <f t="shared" si="6"/>
        <v>60</v>
      </c>
      <c r="BE14" s="106">
        <f t="shared" si="6"/>
        <v>61</v>
      </c>
      <c r="BF14" s="106">
        <f t="shared" si="6"/>
        <v>62</v>
      </c>
      <c r="BG14" s="106">
        <f t="shared" si="6"/>
        <v>63</v>
      </c>
      <c r="BH14" s="106">
        <f t="shared" si="6"/>
        <v>64</v>
      </c>
      <c r="BI14" s="107">
        <f t="shared" si="6"/>
        <v>65</v>
      </c>
      <c r="BJ14" s="106">
        <f t="shared" si="6"/>
        <v>66</v>
      </c>
      <c r="BK14" s="106">
        <f t="shared" si="6"/>
        <v>67</v>
      </c>
      <c r="BL14" s="106">
        <f t="shared" si="6"/>
        <v>67</v>
      </c>
      <c r="BM14" s="106">
        <f t="shared" si="6"/>
        <v>68</v>
      </c>
      <c r="BN14" s="107">
        <f t="shared" si="6"/>
        <v>69</v>
      </c>
      <c r="BO14" s="106">
        <f t="shared" si="7"/>
        <v>70</v>
      </c>
      <c r="BP14" s="106">
        <f t="shared" si="7"/>
        <v>71</v>
      </c>
      <c r="BQ14" s="106">
        <f t="shared" si="7"/>
        <v>72</v>
      </c>
      <c r="BR14" s="106">
        <f t="shared" si="7"/>
        <v>73</v>
      </c>
      <c r="BS14" s="107">
        <f t="shared" si="7"/>
        <v>74</v>
      </c>
      <c r="BT14" s="106">
        <f t="shared" si="7"/>
        <v>74</v>
      </c>
      <c r="BU14" s="106">
        <f t="shared" si="7"/>
        <v>75</v>
      </c>
      <c r="BV14" s="106">
        <f t="shared" si="7"/>
        <v>76</v>
      </c>
      <c r="BW14" s="106">
        <f t="shared" si="7"/>
        <v>77</v>
      </c>
      <c r="BX14" s="107">
        <f t="shared" si="7"/>
        <v>78</v>
      </c>
      <c r="BY14" s="106">
        <f t="shared" si="7"/>
        <v>79</v>
      </c>
      <c r="BZ14" s="106">
        <f t="shared" si="7"/>
        <v>80</v>
      </c>
      <c r="CA14" s="106">
        <f t="shared" si="7"/>
        <v>81</v>
      </c>
      <c r="CB14" s="106">
        <f t="shared" si="7"/>
        <v>82</v>
      </c>
      <c r="CC14" s="107">
        <f t="shared" si="7"/>
        <v>82</v>
      </c>
      <c r="CD14" s="106">
        <f t="shared" si="7"/>
        <v>83</v>
      </c>
      <c r="CE14" s="106">
        <f t="shared" si="8"/>
        <v>84</v>
      </c>
      <c r="CF14" s="106">
        <f t="shared" si="8"/>
        <v>85</v>
      </c>
      <c r="CG14" s="106">
        <f t="shared" si="8"/>
        <v>86</v>
      </c>
      <c r="CH14" s="107">
        <f t="shared" si="8"/>
        <v>87</v>
      </c>
      <c r="CI14" s="106">
        <f t="shared" si="8"/>
        <v>88</v>
      </c>
      <c r="CJ14" s="106">
        <f t="shared" si="8"/>
        <v>89</v>
      </c>
      <c r="CK14" s="106">
        <f t="shared" si="8"/>
        <v>89</v>
      </c>
      <c r="CL14" s="106">
        <f t="shared" si="8"/>
        <v>90</v>
      </c>
      <c r="CM14" s="107">
        <f t="shared" si="8"/>
        <v>91</v>
      </c>
      <c r="CN14" s="106">
        <f t="shared" si="8"/>
        <v>92</v>
      </c>
      <c r="CO14" s="106">
        <f t="shared" si="8"/>
        <v>93</v>
      </c>
      <c r="CP14" s="106">
        <f t="shared" si="8"/>
        <v>94</v>
      </c>
      <c r="CQ14" s="106">
        <f t="shared" si="8"/>
        <v>95</v>
      </c>
      <c r="CR14" s="107">
        <f t="shared" si="8"/>
        <v>96</v>
      </c>
      <c r="CS14" s="106">
        <f t="shared" si="8"/>
        <v>96</v>
      </c>
      <c r="CT14" s="106">
        <f t="shared" si="8"/>
        <v>97</v>
      </c>
      <c r="CU14" s="106">
        <f t="shared" si="9"/>
        <v>98</v>
      </c>
      <c r="CV14" s="106">
        <f t="shared" si="9"/>
        <v>99</v>
      </c>
      <c r="CW14" s="105">
        <f t="shared" si="11"/>
        <v>12</v>
      </c>
    </row>
    <row r="15" spans="1:130" x14ac:dyDescent="0.25">
      <c r="A15" s="105">
        <f t="shared" si="10"/>
        <v>13</v>
      </c>
      <c r="B15" s="106">
        <f t="shared" si="2"/>
        <v>14</v>
      </c>
      <c r="C15" s="106">
        <f t="shared" si="3"/>
        <v>15</v>
      </c>
      <c r="D15" s="106">
        <f t="shared" si="3"/>
        <v>16</v>
      </c>
      <c r="E15" s="106">
        <f t="shared" si="3"/>
        <v>16</v>
      </c>
      <c r="F15" s="107">
        <f t="shared" si="3"/>
        <v>17</v>
      </c>
      <c r="G15" s="106">
        <f t="shared" si="3"/>
        <v>18</v>
      </c>
      <c r="H15" s="106">
        <f t="shared" si="3"/>
        <v>19</v>
      </c>
      <c r="I15" s="106">
        <f t="shared" si="3"/>
        <v>20</v>
      </c>
      <c r="J15" s="106">
        <f t="shared" si="3"/>
        <v>21</v>
      </c>
      <c r="K15" s="107">
        <f t="shared" si="3"/>
        <v>22</v>
      </c>
      <c r="L15" s="106">
        <f t="shared" si="3"/>
        <v>23</v>
      </c>
      <c r="M15" s="106">
        <f t="shared" si="3"/>
        <v>23</v>
      </c>
      <c r="N15" s="106">
        <f t="shared" si="3"/>
        <v>24</v>
      </c>
      <c r="O15" s="106">
        <f t="shared" si="3"/>
        <v>25</v>
      </c>
      <c r="P15" s="107">
        <f t="shared" si="3"/>
        <v>26</v>
      </c>
      <c r="Q15" s="106">
        <f t="shared" si="3"/>
        <v>27</v>
      </c>
      <c r="R15" s="106">
        <f t="shared" si="3"/>
        <v>28</v>
      </c>
      <c r="S15" s="106">
        <f t="shared" si="4"/>
        <v>29</v>
      </c>
      <c r="T15" s="106">
        <f t="shared" si="4"/>
        <v>30</v>
      </c>
      <c r="U15" s="107">
        <f t="shared" si="4"/>
        <v>30</v>
      </c>
      <c r="V15" s="106">
        <f t="shared" si="4"/>
        <v>31</v>
      </c>
      <c r="W15" s="106">
        <f t="shared" si="4"/>
        <v>32</v>
      </c>
      <c r="X15" s="106">
        <f t="shared" si="4"/>
        <v>33</v>
      </c>
      <c r="Y15" s="106">
        <f t="shared" si="4"/>
        <v>34</v>
      </c>
      <c r="Z15" s="107">
        <f t="shared" si="4"/>
        <v>35</v>
      </c>
      <c r="AA15" s="106">
        <f t="shared" si="4"/>
        <v>36</v>
      </c>
      <c r="AB15" s="106">
        <f t="shared" si="4"/>
        <v>36</v>
      </c>
      <c r="AC15" s="106">
        <f t="shared" si="4"/>
        <v>37</v>
      </c>
      <c r="AD15" s="106">
        <f t="shared" si="4"/>
        <v>38</v>
      </c>
      <c r="AE15" s="107">
        <f t="shared" si="4"/>
        <v>39</v>
      </c>
      <c r="AF15" s="106">
        <f t="shared" si="4"/>
        <v>40</v>
      </c>
      <c r="AG15" s="106">
        <f t="shared" si="4"/>
        <v>41</v>
      </c>
      <c r="AH15" s="106">
        <f t="shared" si="4"/>
        <v>42</v>
      </c>
      <c r="AI15" s="106">
        <f t="shared" si="5"/>
        <v>43</v>
      </c>
      <c r="AJ15" s="107">
        <f t="shared" si="5"/>
        <v>43</v>
      </c>
      <c r="AK15" s="106">
        <f t="shared" si="5"/>
        <v>44</v>
      </c>
      <c r="AL15" s="106">
        <f t="shared" si="5"/>
        <v>45</v>
      </c>
      <c r="AM15" s="106">
        <f t="shared" si="5"/>
        <v>46</v>
      </c>
      <c r="AN15" s="106">
        <f t="shared" si="5"/>
        <v>47</v>
      </c>
      <c r="AO15" s="107">
        <f t="shared" si="5"/>
        <v>48</v>
      </c>
      <c r="AP15" s="106">
        <f t="shared" si="5"/>
        <v>49</v>
      </c>
      <c r="AQ15" s="106">
        <f t="shared" si="5"/>
        <v>50</v>
      </c>
      <c r="AR15" s="106">
        <f t="shared" si="5"/>
        <v>50</v>
      </c>
      <c r="AS15" s="106">
        <f t="shared" si="5"/>
        <v>51</v>
      </c>
      <c r="AT15" s="107">
        <f t="shared" si="5"/>
        <v>52</v>
      </c>
      <c r="AU15" s="106">
        <f t="shared" si="5"/>
        <v>53</v>
      </c>
      <c r="AV15" s="106">
        <f t="shared" si="5"/>
        <v>54</v>
      </c>
      <c r="AW15" s="106">
        <f t="shared" si="5"/>
        <v>55</v>
      </c>
      <c r="AX15" s="106">
        <f t="shared" si="5"/>
        <v>56</v>
      </c>
      <c r="AY15" s="107">
        <f t="shared" si="6"/>
        <v>57</v>
      </c>
      <c r="AZ15" s="106">
        <f t="shared" si="6"/>
        <v>57</v>
      </c>
      <c r="BA15" s="106">
        <f t="shared" si="6"/>
        <v>58</v>
      </c>
      <c r="BB15" s="106">
        <f t="shared" si="6"/>
        <v>59</v>
      </c>
      <c r="BC15" s="106">
        <f t="shared" si="6"/>
        <v>60</v>
      </c>
      <c r="BD15" s="107">
        <f t="shared" si="6"/>
        <v>61</v>
      </c>
      <c r="BE15" s="106">
        <f t="shared" si="6"/>
        <v>62</v>
      </c>
      <c r="BF15" s="106">
        <f t="shared" si="6"/>
        <v>63</v>
      </c>
      <c r="BG15" s="106">
        <f t="shared" si="6"/>
        <v>63</v>
      </c>
      <c r="BH15" s="106">
        <f t="shared" si="6"/>
        <v>64</v>
      </c>
      <c r="BI15" s="107">
        <f t="shared" si="6"/>
        <v>65</v>
      </c>
      <c r="BJ15" s="106">
        <f t="shared" si="6"/>
        <v>66</v>
      </c>
      <c r="BK15" s="106">
        <f t="shared" si="6"/>
        <v>67</v>
      </c>
      <c r="BL15" s="106">
        <f t="shared" si="6"/>
        <v>68</v>
      </c>
      <c r="BM15" s="106">
        <f t="shared" si="6"/>
        <v>69</v>
      </c>
      <c r="BN15" s="107">
        <f t="shared" si="6"/>
        <v>70</v>
      </c>
      <c r="BO15" s="106">
        <f t="shared" si="7"/>
        <v>70</v>
      </c>
      <c r="BP15" s="106">
        <f t="shared" si="7"/>
        <v>71</v>
      </c>
      <c r="BQ15" s="106">
        <f t="shared" si="7"/>
        <v>72</v>
      </c>
      <c r="BR15" s="106">
        <f t="shared" si="7"/>
        <v>73</v>
      </c>
      <c r="BS15" s="107">
        <f t="shared" si="7"/>
        <v>74</v>
      </c>
      <c r="BT15" s="106">
        <f t="shared" si="7"/>
        <v>75</v>
      </c>
      <c r="BU15" s="106">
        <f t="shared" si="7"/>
        <v>76</v>
      </c>
      <c r="BV15" s="106">
        <f t="shared" si="7"/>
        <v>77</v>
      </c>
      <c r="BW15" s="106">
        <f t="shared" si="7"/>
        <v>77</v>
      </c>
      <c r="BX15" s="107">
        <f t="shared" si="7"/>
        <v>78</v>
      </c>
      <c r="BY15" s="106">
        <f t="shared" si="7"/>
        <v>79</v>
      </c>
      <c r="BZ15" s="106">
        <f t="shared" si="7"/>
        <v>80</v>
      </c>
      <c r="CA15" s="106">
        <f t="shared" si="7"/>
        <v>81</v>
      </c>
      <c r="CB15" s="106">
        <f t="shared" si="7"/>
        <v>82</v>
      </c>
      <c r="CC15" s="107">
        <f t="shared" si="7"/>
        <v>83</v>
      </c>
      <c r="CD15" s="106">
        <f t="shared" si="7"/>
        <v>83</v>
      </c>
      <c r="CE15" s="106">
        <f t="shared" si="8"/>
        <v>84</v>
      </c>
      <c r="CF15" s="106">
        <f t="shared" si="8"/>
        <v>85</v>
      </c>
      <c r="CG15" s="106">
        <f t="shared" si="8"/>
        <v>86</v>
      </c>
      <c r="CH15" s="107">
        <f t="shared" si="8"/>
        <v>87</v>
      </c>
      <c r="CI15" s="106">
        <f t="shared" si="8"/>
        <v>88</v>
      </c>
      <c r="CJ15" s="106">
        <f t="shared" si="8"/>
        <v>89</v>
      </c>
      <c r="CK15" s="106">
        <f t="shared" si="8"/>
        <v>90</v>
      </c>
      <c r="CL15" s="106">
        <f t="shared" si="8"/>
        <v>90</v>
      </c>
      <c r="CM15" s="107">
        <f t="shared" si="8"/>
        <v>91</v>
      </c>
      <c r="CN15" s="106">
        <f t="shared" si="8"/>
        <v>92</v>
      </c>
      <c r="CO15" s="106">
        <f t="shared" si="8"/>
        <v>93</v>
      </c>
      <c r="CP15" s="106">
        <f t="shared" si="8"/>
        <v>94</v>
      </c>
      <c r="CQ15" s="106">
        <f t="shared" si="8"/>
        <v>95</v>
      </c>
      <c r="CR15" s="107">
        <f t="shared" si="8"/>
        <v>96</v>
      </c>
      <c r="CS15" s="106">
        <f t="shared" si="8"/>
        <v>97</v>
      </c>
      <c r="CT15" s="106">
        <f t="shared" si="8"/>
        <v>97</v>
      </c>
      <c r="CU15" s="106">
        <f t="shared" si="9"/>
        <v>98</v>
      </c>
      <c r="CV15" s="106">
        <f t="shared" si="9"/>
        <v>99</v>
      </c>
      <c r="CW15" s="105">
        <f t="shared" si="11"/>
        <v>13</v>
      </c>
    </row>
    <row r="16" spans="1:130" x14ac:dyDescent="0.25">
      <c r="A16" s="105">
        <f t="shared" si="10"/>
        <v>14</v>
      </c>
      <c r="B16" s="106">
        <f t="shared" si="2"/>
        <v>15</v>
      </c>
      <c r="C16" s="106">
        <f t="shared" si="3"/>
        <v>16</v>
      </c>
      <c r="D16" s="106">
        <f t="shared" si="3"/>
        <v>17</v>
      </c>
      <c r="E16" s="106">
        <f t="shared" si="3"/>
        <v>17</v>
      </c>
      <c r="F16" s="107">
        <f t="shared" si="3"/>
        <v>18</v>
      </c>
      <c r="G16" s="106">
        <f t="shared" si="3"/>
        <v>19</v>
      </c>
      <c r="H16" s="106">
        <f t="shared" si="3"/>
        <v>20</v>
      </c>
      <c r="I16" s="106">
        <f t="shared" si="3"/>
        <v>21</v>
      </c>
      <c r="J16" s="106">
        <f t="shared" si="3"/>
        <v>22</v>
      </c>
      <c r="K16" s="107">
        <f t="shared" si="3"/>
        <v>23</v>
      </c>
      <c r="L16" s="106">
        <f t="shared" si="3"/>
        <v>23</v>
      </c>
      <c r="M16" s="106">
        <f t="shared" si="3"/>
        <v>24</v>
      </c>
      <c r="N16" s="106">
        <f t="shared" si="3"/>
        <v>25</v>
      </c>
      <c r="O16" s="106">
        <f t="shared" si="3"/>
        <v>26</v>
      </c>
      <c r="P16" s="107">
        <f t="shared" si="3"/>
        <v>27</v>
      </c>
      <c r="Q16" s="106">
        <f t="shared" si="3"/>
        <v>28</v>
      </c>
      <c r="R16" s="106">
        <f t="shared" si="3"/>
        <v>29</v>
      </c>
      <c r="S16" s="106">
        <f t="shared" si="4"/>
        <v>29</v>
      </c>
      <c r="T16" s="106">
        <f t="shared" si="4"/>
        <v>30</v>
      </c>
      <c r="U16" s="107">
        <f t="shared" si="4"/>
        <v>31</v>
      </c>
      <c r="V16" s="106">
        <f t="shared" si="4"/>
        <v>32</v>
      </c>
      <c r="W16" s="106">
        <f t="shared" si="4"/>
        <v>33</v>
      </c>
      <c r="X16" s="106">
        <f t="shared" si="4"/>
        <v>34</v>
      </c>
      <c r="Y16" s="106">
        <f t="shared" si="4"/>
        <v>35</v>
      </c>
      <c r="Z16" s="107">
        <f t="shared" si="4"/>
        <v>36</v>
      </c>
      <c r="AA16" s="106">
        <f t="shared" si="4"/>
        <v>36</v>
      </c>
      <c r="AB16" s="106">
        <f t="shared" si="4"/>
        <v>37</v>
      </c>
      <c r="AC16" s="106">
        <f t="shared" si="4"/>
        <v>38</v>
      </c>
      <c r="AD16" s="106">
        <f t="shared" si="4"/>
        <v>39</v>
      </c>
      <c r="AE16" s="107">
        <f t="shared" si="4"/>
        <v>40</v>
      </c>
      <c r="AF16" s="106">
        <f t="shared" si="4"/>
        <v>41</v>
      </c>
      <c r="AG16" s="106">
        <f t="shared" si="4"/>
        <v>42</v>
      </c>
      <c r="AH16" s="106">
        <f t="shared" si="4"/>
        <v>42</v>
      </c>
      <c r="AI16" s="106">
        <f t="shared" si="5"/>
        <v>43</v>
      </c>
      <c r="AJ16" s="107">
        <f t="shared" si="5"/>
        <v>44</v>
      </c>
      <c r="AK16" s="106">
        <f t="shared" si="5"/>
        <v>45</v>
      </c>
      <c r="AL16" s="106">
        <f t="shared" si="5"/>
        <v>46</v>
      </c>
      <c r="AM16" s="106">
        <f t="shared" si="5"/>
        <v>47</v>
      </c>
      <c r="AN16" s="106">
        <f t="shared" si="5"/>
        <v>48</v>
      </c>
      <c r="AO16" s="107">
        <f t="shared" si="5"/>
        <v>48</v>
      </c>
      <c r="AP16" s="106">
        <f t="shared" si="5"/>
        <v>49</v>
      </c>
      <c r="AQ16" s="106">
        <f t="shared" si="5"/>
        <v>50</v>
      </c>
      <c r="AR16" s="106">
        <f t="shared" si="5"/>
        <v>51</v>
      </c>
      <c r="AS16" s="106">
        <f t="shared" si="5"/>
        <v>52</v>
      </c>
      <c r="AT16" s="107">
        <f t="shared" si="5"/>
        <v>53</v>
      </c>
      <c r="AU16" s="106">
        <f t="shared" si="5"/>
        <v>54</v>
      </c>
      <c r="AV16" s="106">
        <f t="shared" si="5"/>
        <v>54</v>
      </c>
      <c r="AW16" s="106">
        <f t="shared" si="5"/>
        <v>55</v>
      </c>
      <c r="AX16" s="106">
        <f t="shared" si="5"/>
        <v>56</v>
      </c>
      <c r="AY16" s="107">
        <f t="shared" si="6"/>
        <v>57</v>
      </c>
      <c r="AZ16" s="106">
        <f t="shared" si="6"/>
        <v>58</v>
      </c>
      <c r="BA16" s="106">
        <f t="shared" si="6"/>
        <v>59</v>
      </c>
      <c r="BB16" s="106">
        <f t="shared" si="6"/>
        <v>60</v>
      </c>
      <c r="BC16" s="106">
        <f t="shared" si="6"/>
        <v>60</v>
      </c>
      <c r="BD16" s="107">
        <f t="shared" si="6"/>
        <v>61</v>
      </c>
      <c r="BE16" s="106">
        <f t="shared" si="6"/>
        <v>62</v>
      </c>
      <c r="BF16" s="106">
        <f t="shared" si="6"/>
        <v>63</v>
      </c>
      <c r="BG16" s="106">
        <f t="shared" si="6"/>
        <v>64</v>
      </c>
      <c r="BH16" s="106">
        <f t="shared" si="6"/>
        <v>65</v>
      </c>
      <c r="BI16" s="107">
        <f t="shared" si="6"/>
        <v>66</v>
      </c>
      <c r="BJ16" s="106">
        <f t="shared" si="6"/>
        <v>66</v>
      </c>
      <c r="BK16" s="106">
        <f t="shared" si="6"/>
        <v>67</v>
      </c>
      <c r="BL16" s="106">
        <f t="shared" si="6"/>
        <v>68</v>
      </c>
      <c r="BM16" s="106">
        <f t="shared" si="6"/>
        <v>69</v>
      </c>
      <c r="BN16" s="107">
        <f t="shared" si="6"/>
        <v>70</v>
      </c>
      <c r="BO16" s="106">
        <f t="shared" si="7"/>
        <v>71</v>
      </c>
      <c r="BP16" s="106">
        <f t="shared" si="7"/>
        <v>72</v>
      </c>
      <c r="BQ16" s="106">
        <f t="shared" si="7"/>
        <v>72</v>
      </c>
      <c r="BR16" s="106">
        <f t="shared" si="7"/>
        <v>73</v>
      </c>
      <c r="BS16" s="107">
        <f t="shared" si="7"/>
        <v>74</v>
      </c>
      <c r="BT16" s="106">
        <f t="shared" si="7"/>
        <v>75</v>
      </c>
      <c r="BU16" s="106">
        <f t="shared" si="7"/>
        <v>76</v>
      </c>
      <c r="BV16" s="106">
        <f t="shared" si="7"/>
        <v>77</v>
      </c>
      <c r="BW16" s="106">
        <f t="shared" si="7"/>
        <v>78</v>
      </c>
      <c r="BX16" s="107">
        <f t="shared" si="7"/>
        <v>79</v>
      </c>
      <c r="BY16" s="106">
        <f t="shared" si="7"/>
        <v>79</v>
      </c>
      <c r="BZ16" s="106">
        <f t="shared" si="7"/>
        <v>80</v>
      </c>
      <c r="CA16" s="106">
        <f t="shared" si="7"/>
        <v>81</v>
      </c>
      <c r="CB16" s="106">
        <f t="shared" si="7"/>
        <v>82</v>
      </c>
      <c r="CC16" s="107">
        <f t="shared" si="7"/>
        <v>83</v>
      </c>
      <c r="CD16" s="106">
        <f t="shared" si="7"/>
        <v>84</v>
      </c>
      <c r="CE16" s="106">
        <f t="shared" si="8"/>
        <v>85</v>
      </c>
      <c r="CF16" s="106">
        <f t="shared" si="8"/>
        <v>85</v>
      </c>
      <c r="CG16" s="106">
        <f t="shared" si="8"/>
        <v>86</v>
      </c>
      <c r="CH16" s="107">
        <f t="shared" si="8"/>
        <v>87</v>
      </c>
      <c r="CI16" s="106">
        <f t="shared" si="8"/>
        <v>88</v>
      </c>
      <c r="CJ16" s="106">
        <f t="shared" si="8"/>
        <v>89</v>
      </c>
      <c r="CK16" s="106">
        <f t="shared" si="8"/>
        <v>90</v>
      </c>
      <c r="CL16" s="106">
        <f t="shared" si="8"/>
        <v>91</v>
      </c>
      <c r="CM16" s="107">
        <f t="shared" si="8"/>
        <v>91</v>
      </c>
      <c r="CN16" s="106">
        <f t="shared" si="8"/>
        <v>92</v>
      </c>
      <c r="CO16" s="106">
        <f t="shared" si="8"/>
        <v>93</v>
      </c>
      <c r="CP16" s="106">
        <f t="shared" si="8"/>
        <v>94</v>
      </c>
      <c r="CQ16" s="106">
        <f t="shared" si="8"/>
        <v>95</v>
      </c>
      <c r="CR16" s="107">
        <f t="shared" si="8"/>
        <v>96</v>
      </c>
      <c r="CS16" s="106">
        <f t="shared" si="8"/>
        <v>97</v>
      </c>
      <c r="CT16" s="106">
        <f t="shared" si="8"/>
        <v>97</v>
      </c>
      <c r="CU16" s="106">
        <f t="shared" si="9"/>
        <v>98</v>
      </c>
      <c r="CV16" s="106">
        <f t="shared" si="9"/>
        <v>99</v>
      </c>
      <c r="CW16" s="105">
        <f t="shared" si="11"/>
        <v>14</v>
      </c>
    </row>
    <row r="17" spans="1:104" s="17" customFormat="1" x14ac:dyDescent="0.25">
      <c r="A17" s="108">
        <f t="shared" si="10"/>
        <v>15</v>
      </c>
      <c r="B17" s="107">
        <f t="shared" si="2"/>
        <v>16</v>
      </c>
      <c r="C17" s="107">
        <f t="shared" si="3"/>
        <v>17</v>
      </c>
      <c r="D17" s="107">
        <f t="shared" si="3"/>
        <v>18</v>
      </c>
      <c r="E17" s="107">
        <f t="shared" si="3"/>
        <v>18</v>
      </c>
      <c r="F17" s="107">
        <f t="shared" si="3"/>
        <v>19</v>
      </c>
      <c r="G17" s="107">
        <f t="shared" si="3"/>
        <v>20</v>
      </c>
      <c r="H17" s="107">
        <f t="shared" si="3"/>
        <v>21</v>
      </c>
      <c r="I17" s="107">
        <f t="shared" si="3"/>
        <v>22</v>
      </c>
      <c r="J17" s="107">
        <f t="shared" si="3"/>
        <v>23</v>
      </c>
      <c r="K17" s="107">
        <f t="shared" si="3"/>
        <v>24</v>
      </c>
      <c r="L17" s="107">
        <f t="shared" si="3"/>
        <v>24</v>
      </c>
      <c r="M17" s="107">
        <f t="shared" si="3"/>
        <v>25</v>
      </c>
      <c r="N17" s="107">
        <f t="shared" si="3"/>
        <v>26</v>
      </c>
      <c r="O17" s="107">
        <f t="shared" si="3"/>
        <v>27</v>
      </c>
      <c r="P17" s="107">
        <f t="shared" si="3"/>
        <v>28</v>
      </c>
      <c r="Q17" s="107">
        <f t="shared" si="3"/>
        <v>29</v>
      </c>
      <c r="R17" s="107">
        <f t="shared" si="3"/>
        <v>29</v>
      </c>
      <c r="S17" s="107">
        <f t="shared" si="4"/>
        <v>30</v>
      </c>
      <c r="T17" s="107">
        <f t="shared" si="4"/>
        <v>31</v>
      </c>
      <c r="U17" s="107">
        <f t="shared" si="4"/>
        <v>32</v>
      </c>
      <c r="V17" s="107">
        <f t="shared" si="4"/>
        <v>33</v>
      </c>
      <c r="W17" s="107">
        <f t="shared" si="4"/>
        <v>34</v>
      </c>
      <c r="X17" s="107">
        <f t="shared" si="4"/>
        <v>35</v>
      </c>
      <c r="Y17" s="107">
        <f t="shared" si="4"/>
        <v>35</v>
      </c>
      <c r="Z17" s="107">
        <f t="shared" si="4"/>
        <v>36</v>
      </c>
      <c r="AA17" s="107">
        <f t="shared" si="4"/>
        <v>37</v>
      </c>
      <c r="AB17" s="107">
        <f t="shared" si="4"/>
        <v>38</v>
      </c>
      <c r="AC17" s="107">
        <f t="shared" si="4"/>
        <v>39</v>
      </c>
      <c r="AD17" s="107">
        <f t="shared" si="4"/>
        <v>40</v>
      </c>
      <c r="AE17" s="107">
        <f t="shared" si="4"/>
        <v>41</v>
      </c>
      <c r="AF17" s="107">
        <f t="shared" si="4"/>
        <v>41</v>
      </c>
      <c r="AG17" s="107">
        <f t="shared" si="4"/>
        <v>42</v>
      </c>
      <c r="AH17" s="107">
        <f t="shared" si="4"/>
        <v>43</v>
      </c>
      <c r="AI17" s="107">
        <f t="shared" si="5"/>
        <v>44</v>
      </c>
      <c r="AJ17" s="107">
        <f t="shared" si="5"/>
        <v>45</v>
      </c>
      <c r="AK17" s="107">
        <f t="shared" si="5"/>
        <v>46</v>
      </c>
      <c r="AL17" s="107">
        <f t="shared" si="5"/>
        <v>46</v>
      </c>
      <c r="AM17" s="107">
        <f t="shared" si="5"/>
        <v>47</v>
      </c>
      <c r="AN17" s="107">
        <f t="shared" si="5"/>
        <v>48</v>
      </c>
      <c r="AO17" s="107">
        <f t="shared" si="5"/>
        <v>49</v>
      </c>
      <c r="AP17" s="107">
        <f t="shared" si="5"/>
        <v>50</v>
      </c>
      <c r="AQ17" s="107">
        <f t="shared" si="5"/>
        <v>51</v>
      </c>
      <c r="AR17" s="107">
        <f t="shared" si="5"/>
        <v>52</v>
      </c>
      <c r="AS17" s="107">
        <f t="shared" si="5"/>
        <v>52</v>
      </c>
      <c r="AT17" s="107">
        <f t="shared" si="5"/>
        <v>53</v>
      </c>
      <c r="AU17" s="107">
        <f t="shared" si="5"/>
        <v>54</v>
      </c>
      <c r="AV17" s="107">
        <f t="shared" si="5"/>
        <v>55</v>
      </c>
      <c r="AW17" s="107">
        <f t="shared" si="5"/>
        <v>56</v>
      </c>
      <c r="AX17" s="107">
        <f t="shared" si="5"/>
        <v>57</v>
      </c>
      <c r="AY17" s="107">
        <f t="shared" si="6"/>
        <v>58</v>
      </c>
      <c r="AZ17" s="107">
        <f t="shared" si="6"/>
        <v>58</v>
      </c>
      <c r="BA17" s="107">
        <f t="shared" si="6"/>
        <v>59</v>
      </c>
      <c r="BB17" s="107">
        <f t="shared" si="6"/>
        <v>60</v>
      </c>
      <c r="BC17" s="107">
        <f t="shared" si="6"/>
        <v>61</v>
      </c>
      <c r="BD17" s="107">
        <f t="shared" si="6"/>
        <v>62</v>
      </c>
      <c r="BE17" s="107">
        <f t="shared" si="6"/>
        <v>63</v>
      </c>
      <c r="BF17" s="107">
        <f t="shared" si="6"/>
        <v>63</v>
      </c>
      <c r="BG17" s="107">
        <f t="shared" si="6"/>
        <v>64</v>
      </c>
      <c r="BH17" s="107">
        <f t="shared" si="6"/>
        <v>65</v>
      </c>
      <c r="BI17" s="107">
        <f t="shared" si="6"/>
        <v>66</v>
      </c>
      <c r="BJ17" s="107">
        <f t="shared" si="6"/>
        <v>67</v>
      </c>
      <c r="BK17" s="107">
        <f t="shared" si="6"/>
        <v>68</v>
      </c>
      <c r="BL17" s="107">
        <f t="shared" si="6"/>
        <v>69</v>
      </c>
      <c r="BM17" s="107">
        <f t="shared" si="6"/>
        <v>69</v>
      </c>
      <c r="BN17" s="107">
        <f t="shared" si="6"/>
        <v>70</v>
      </c>
      <c r="BO17" s="107">
        <f t="shared" si="7"/>
        <v>71</v>
      </c>
      <c r="BP17" s="107">
        <f t="shared" si="7"/>
        <v>72</v>
      </c>
      <c r="BQ17" s="107">
        <f t="shared" si="7"/>
        <v>73</v>
      </c>
      <c r="BR17" s="107">
        <f t="shared" si="7"/>
        <v>74</v>
      </c>
      <c r="BS17" s="107">
        <f t="shared" si="7"/>
        <v>75</v>
      </c>
      <c r="BT17" s="107">
        <f t="shared" si="7"/>
        <v>75</v>
      </c>
      <c r="BU17" s="107">
        <f t="shared" si="7"/>
        <v>76</v>
      </c>
      <c r="BV17" s="107">
        <f t="shared" si="7"/>
        <v>77</v>
      </c>
      <c r="BW17" s="107">
        <f t="shared" si="7"/>
        <v>78</v>
      </c>
      <c r="BX17" s="107">
        <f t="shared" si="7"/>
        <v>79</v>
      </c>
      <c r="BY17" s="107">
        <f t="shared" si="7"/>
        <v>80</v>
      </c>
      <c r="BZ17" s="107">
        <f t="shared" si="7"/>
        <v>80</v>
      </c>
      <c r="CA17" s="107">
        <f t="shared" si="7"/>
        <v>81</v>
      </c>
      <c r="CB17" s="107">
        <f t="shared" si="7"/>
        <v>82</v>
      </c>
      <c r="CC17" s="107">
        <f t="shared" si="7"/>
        <v>83</v>
      </c>
      <c r="CD17" s="107">
        <f t="shared" si="7"/>
        <v>84</v>
      </c>
      <c r="CE17" s="107">
        <f t="shared" si="8"/>
        <v>85</v>
      </c>
      <c r="CF17" s="107">
        <f t="shared" si="8"/>
        <v>86</v>
      </c>
      <c r="CG17" s="107">
        <f t="shared" si="8"/>
        <v>86</v>
      </c>
      <c r="CH17" s="107">
        <f t="shared" si="8"/>
        <v>87</v>
      </c>
      <c r="CI17" s="107">
        <f t="shared" si="8"/>
        <v>88</v>
      </c>
      <c r="CJ17" s="107">
        <f t="shared" si="8"/>
        <v>89</v>
      </c>
      <c r="CK17" s="107">
        <f t="shared" si="8"/>
        <v>90</v>
      </c>
      <c r="CL17" s="107">
        <f t="shared" si="8"/>
        <v>91</v>
      </c>
      <c r="CM17" s="107">
        <f t="shared" si="8"/>
        <v>92</v>
      </c>
      <c r="CN17" s="107">
        <f t="shared" si="8"/>
        <v>92</v>
      </c>
      <c r="CO17" s="107">
        <f t="shared" si="8"/>
        <v>93</v>
      </c>
      <c r="CP17" s="107">
        <f t="shared" si="8"/>
        <v>94</v>
      </c>
      <c r="CQ17" s="107">
        <f t="shared" si="8"/>
        <v>95</v>
      </c>
      <c r="CR17" s="107">
        <f t="shared" si="8"/>
        <v>96</v>
      </c>
      <c r="CS17" s="107">
        <f t="shared" si="8"/>
        <v>97</v>
      </c>
      <c r="CT17" s="107">
        <f t="shared" si="8"/>
        <v>97</v>
      </c>
      <c r="CU17" s="107">
        <f t="shared" si="9"/>
        <v>98</v>
      </c>
      <c r="CV17" s="107">
        <f t="shared" si="9"/>
        <v>99</v>
      </c>
      <c r="CW17" s="108">
        <f t="shared" si="11"/>
        <v>15</v>
      </c>
      <c r="CX17"/>
      <c r="CY17"/>
      <c r="CZ17"/>
    </row>
    <row r="18" spans="1:104" x14ac:dyDescent="0.25">
      <c r="A18" s="105">
        <f t="shared" si="10"/>
        <v>16</v>
      </c>
      <c r="B18" s="106">
        <f t="shared" si="2"/>
        <v>17</v>
      </c>
      <c r="C18" s="106">
        <f t="shared" si="3"/>
        <v>18</v>
      </c>
      <c r="D18" s="106">
        <f t="shared" si="3"/>
        <v>19</v>
      </c>
      <c r="E18" s="106">
        <f t="shared" si="3"/>
        <v>19</v>
      </c>
      <c r="F18" s="107">
        <f t="shared" si="3"/>
        <v>20</v>
      </c>
      <c r="G18" s="106">
        <f t="shared" si="3"/>
        <v>21</v>
      </c>
      <c r="H18" s="106">
        <f t="shared" si="3"/>
        <v>22</v>
      </c>
      <c r="I18" s="106">
        <f t="shared" si="3"/>
        <v>23</v>
      </c>
      <c r="J18" s="106">
        <f t="shared" si="3"/>
        <v>24</v>
      </c>
      <c r="K18" s="107">
        <f t="shared" si="3"/>
        <v>24</v>
      </c>
      <c r="L18" s="106">
        <f t="shared" si="3"/>
        <v>25</v>
      </c>
      <c r="M18" s="106">
        <f t="shared" si="3"/>
        <v>26</v>
      </c>
      <c r="N18" s="106">
        <f t="shared" si="3"/>
        <v>27</v>
      </c>
      <c r="O18" s="106">
        <f t="shared" si="3"/>
        <v>28</v>
      </c>
      <c r="P18" s="107">
        <f t="shared" si="3"/>
        <v>29</v>
      </c>
      <c r="Q18" s="106">
        <f t="shared" si="3"/>
        <v>29</v>
      </c>
      <c r="R18" s="106">
        <f t="shared" ref="R18:AG33" si="12">ROUND($A18+(R$2*(1-$A18/100)),0)</f>
        <v>30</v>
      </c>
      <c r="S18" s="106">
        <f t="shared" si="4"/>
        <v>31</v>
      </c>
      <c r="T18" s="106">
        <f t="shared" si="4"/>
        <v>32</v>
      </c>
      <c r="U18" s="107">
        <f t="shared" si="4"/>
        <v>33</v>
      </c>
      <c r="V18" s="106">
        <f t="shared" si="4"/>
        <v>34</v>
      </c>
      <c r="W18" s="106">
        <f t="shared" si="4"/>
        <v>34</v>
      </c>
      <c r="X18" s="106">
        <f t="shared" si="4"/>
        <v>35</v>
      </c>
      <c r="Y18" s="106">
        <f t="shared" si="4"/>
        <v>36</v>
      </c>
      <c r="Z18" s="107">
        <f t="shared" si="4"/>
        <v>37</v>
      </c>
      <c r="AA18" s="106">
        <f t="shared" si="4"/>
        <v>38</v>
      </c>
      <c r="AB18" s="106">
        <f t="shared" si="4"/>
        <v>39</v>
      </c>
      <c r="AC18" s="106">
        <f t="shared" si="4"/>
        <v>40</v>
      </c>
      <c r="AD18" s="106">
        <f t="shared" si="4"/>
        <v>40</v>
      </c>
      <c r="AE18" s="107">
        <f t="shared" si="4"/>
        <v>41</v>
      </c>
      <c r="AF18" s="106">
        <f t="shared" si="4"/>
        <v>42</v>
      </c>
      <c r="AG18" s="106">
        <f t="shared" si="4"/>
        <v>43</v>
      </c>
      <c r="AH18" s="106">
        <f t="shared" ref="AH18:AW33" si="13">ROUND($A18+(AH$2*(1-$A18/100)),0)</f>
        <v>44</v>
      </c>
      <c r="AI18" s="106">
        <f t="shared" si="5"/>
        <v>45</v>
      </c>
      <c r="AJ18" s="107">
        <f t="shared" si="5"/>
        <v>45</v>
      </c>
      <c r="AK18" s="106">
        <f t="shared" si="5"/>
        <v>46</v>
      </c>
      <c r="AL18" s="106">
        <f t="shared" si="5"/>
        <v>47</v>
      </c>
      <c r="AM18" s="106">
        <f t="shared" si="5"/>
        <v>48</v>
      </c>
      <c r="AN18" s="106">
        <f t="shared" si="5"/>
        <v>49</v>
      </c>
      <c r="AO18" s="107">
        <f t="shared" si="5"/>
        <v>50</v>
      </c>
      <c r="AP18" s="106">
        <f t="shared" si="5"/>
        <v>50</v>
      </c>
      <c r="AQ18" s="106">
        <f t="shared" si="5"/>
        <v>51</v>
      </c>
      <c r="AR18" s="106">
        <f t="shared" si="5"/>
        <v>52</v>
      </c>
      <c r="AS18" s="106">
        <f t="shared" si="5"/>
        <v>53</v>
      </c>
      <c r="AT18" s="107">
        <f t="shared" si="5"/>
        <v>54</v>
      </c>
      <c r="AU18" s="106">
        <f t="shared" si="5"/>
        <v>55</v>
      </c>
      <c r="AV18" s="106">
        <f t="shared" si="5"/>
        <v>55</v>
      </c>
      <c r="AW18" s="106">
        <f t="shared" si="5"/>
        <v>56</v>
      </c>
      <c r="AX18" s="106">
        <f t="shared" ref="AX18:BM33" si="14">ROUND($A18+(AX$2*(1-$A18/100)),0)</f>
        <v>57</v>
      </c>
      <c r="AY18" s="107">
        <f t="shared" si="6"/>
        <v>58</v>
      </c>
      <c r="AZ18" s="106">
        <f t="shared" si="6"/>
        <v>59</v>
      </c>
      <c r="BA18" s="106">
        <f t="shared" si="6"/>
        <v>60</v>
      </c>
      <c r="BB18" s="106">
        <f t="shared" si="6"/>
        <v>61</v>
      </c>
      <c r="BC18" s="106">
        <f t="shared" si="6"/>
        <v>61</v>
      </c>
      <c r="BD18" s="107">
        <f t="shared" si="6"/>
        <v>62</v>
      </c>
      <c r="BE18" s="106">
        <f t="shared" si="6"/>
        <v>63</v>
      </c>
      <c r="BF18" s="106">
        <f t="shared" si="6"/>
        <v>64</v>
      </c>
      <c r="BG18" s="106">
        <f t="shared" si="6"/>
        <v>65</v>
      </c>
      <c r="BH18" s="106">
        <f t="shared" si="6"/>
        <v>66</v>
      </c>
      <c r="BI18" s="107">
        <f t="shared" si="6"/>
        <v>66</v>
      </c>
      <c r="BJ18" s="106">
        <f t="shared" si="6"/>
        <v>67</v>
      </c>
      <c r="BK18" s="106">
        <f t="shared" si="6"/>
        <v>68</v>
      </c>
      <c r="BL18" s="106">
        <f t="shared" si="6"/>
        <v>69</v>
      </c>
      <c r="BM18" s="106">
        <f t="shared" si="6"/>
        <v>70</v>
      </c>
      <c r="BN18" s="107">
        <f t="shared" ref="BN18:CC33" si="15">ROUND($A18+(BN$2*(1-$A18/100)),0)</f>
        <v>71</v>
      </c>
      <c r="BO18" s="106">
        <f t="shared" si="7"/>
        <v>71</v>
      </c>
      <c r="BP18" s="106">
        <f t="shared" si="7"/>
        <v>72</v>
      </c>
      <c r="BQ18" s="106">
        <f t="shared" si="7"/>
        <v>73</v>
      </c>
      <c r="BR18" s="106">
        <f t="shared" si="7"/>
        <v>74</v>
      </c>
      <c r="BS18" s="107">
        <f t="shared" si="7"/>
        <v>75</v>
      </c>
      <c r="BT18" s="106">
        <f t="shared" si="7"/>
        <v>76</v>
      </c>
      <c r="BU18" s="106">
        <f t="shared" si="7"/>
        <v>76</v>
      </c>
      <c r="BV18" s="106">
        <f t="shared" si="7"/>
        <v>77</v>
      </c>
      <c r="BW18" s="106">
        <f t="shared" si="7"/>
        <v>78</v>
      </c>
      <c r="BX18" s="107">
        <f t="shared" si="7"/>
        <v>79</v>
      </c>
      <c r="BY18" s="106">
        <f t="shared" si="7"/>
        <v>80</v>
      </c>
      <c r="BZ18" s="106">
        <f t="shared" si="7"/>
        <v>81</v>
      </c>
      <c r="CA18" s="106">
        <f t="shared" si="7"/>
        <v>82</v>
      </c>
      <c r="CB18" s="106">
        <f t="shared" si="7"/>
        <v>82</v>
      </c>
      <c r="CC18" s="107">
        <f t="shared" si="7"/>
        <v>83</v>
      </c>
      <c r="CD18" s="106">
        <f t="shared" ref="CD18:CS33" si="16">ROUND($A18+(CD$2*(1-$A18/100)),0)</f>
        <v>84</v>
      </c>
      <c r="CE18" s="106">
        <f t="shared" si="8"/>
        <v>85</v>
      </c>
      <c r="CF18" s="106">
        <f t="shared" si="8"/>
        <v>86</v>
      </c>
      <c r="CG18" s="106">
        <f t="shared" si="8"/>
        <v>87</v>
      </c>
      <c r="CH18" s="107">
        <f t="shared" si="8"/>
        <v>87</v>
      </c>
      <c r="CI18" s="106">
        <f t="shared" si="8"/>
        <v>88</v>
      </c>
      <c r="CJ18" s="106">
        <f t="shared" si="8"/>
        <v>89</v>
      </c>
      <c r="CK18" s="106">
        <f t="shared" si="8"/>
        <v>90</v>
      </c>
      <c r="CL18" s="106">
        <f t="shared" si="8"/>
        <v>91</v>
      </c>
      <c r="CM18" s="107">
        <f t="shared" si="8"/>
        <v>92</v>
      </c>
      <c r="CN18" s="106">
        <f t="shared" si="8"/>
        <v>92</v>
      </c>
      <c r="CO18" s="106">
        <f t="shared" si="8"/>
        <v>93</v>
      </c>
      <c r="CP18" s="106">
        <f t="shared" si="8"/>
        <v>94</v>
      </c>
      <c r="CQ18" s="106">
        <f t="shared" si="8"/>
        <v>95</v>
      </c>
      <c r="CR18" s="107">
        <f t="shared" si="8"/>
        <v>96</v>
      </c>
      <c r="CS18" s="106">
        <f t="shared" si="8"/>
        <v>97</v>
      </c>
      <c r="CT18" s="106">
        <f t="shared" ref="CT18:CV37" si="17">ROUND($A18+(CT$2*(1-$A18/100)),0)</f>
        <v>97</v>
      </c>
      <c r="CU18" s="106">
        <f t="shared" si="9"/>
        <v>98</v>
      </c>
      <c r="CV18" s="106">
        <f t="shared" si="9"/>
        <v>99</v>
      </c>
      <c r="CW18" s="105">
        <f t="shared" si="11"/>
        <v>16</v>
      </c>
    </row>
    <row r="19" spans="1:104" x14ac:dyDescent="0.25">
      <c r="A19" s="105">
        <f t="shared" si="10"/>
        <v>17</v>
      </c>
      <c r="B19" s="106">
        <f t="shared" si="2"/>
        <v>18</v>
      </c>
      <c r="C19" s="106">
        <f t="shared" ref="C19:Q19" si="18">ROUND($A19+(C$2*(1-$A19/100)),0)</f>
        <v>19</v>
      </c>
      <c r="D19" s="106">
        <f t="shared" si="18"/>
        <v>19</v>
      </c>
      <c r="E19" s="106">
        <f t="shared" si="18"/>
        <v>20</v>
      </c>
      <c r="F19" s="107">
        <f t="shared" si="18"/>
        <v>21</v>
      </c>
      <c r="G19" s="106">
        <f t="shared" si="18"/>
        <v>22</v>
      </c>
      <c r="H19" s="106">
        <f t="shared" si="18"/>
        <v>23</v>
      </c>
      <c r="I19" s="106">
        <f t="shared" si="18"/>
        <v>24</v>
      </c>
      <c r="J19" s="106">
        <f t="shared" si="18"/>
        <v>24</v>
      </c>
      <c r="K19" s="107">
        <f t="shared" si="18"/>
        <v>25</v>
      </c>
      <c r="L19" s="106">
        <f t="shared" si="18"/>
        <v>26</v>
      </c>
      <c r="M19" s="106">
        <f t="shared" si="18"/>
        <v>27</v>
      </c>
      <c r="N19" s="106">
        <f t="shared" si="18"/>
        <v>28</v>
      </c>
      <c r="O19" s="106">
        <f t="shared" si="18"/>
        <v>29</v>
      </c>
      <c r="P19" s="107">
        <f t="shared" si="18"/>
        <v>29</v>
      </c>
      <c r="Q19" s="106">
        <f t="shared" si="18"/>
        <v>30</v>
      </c>
      <c r="R19" s="106">
        <f t="shared" si="12"/>
        <v>31</v>
      </c>
      <c r="S19" s="106">
        <f t="shared" si="12"/>
        <v>32</v>
      </c>
      <c r="T19" s="106">
        <f t="shared" si="12"/>
        <v>33</v>
      </c>
      <c r="U19" s="107">
        <f t="shared" si="12"/>
        <v>34</v>
      </c>
      <c r="V19" s="106">
        <f t="shared" si="12"/>
        <v>34</v>
      </c>
      <c r="W19" s="106">
        <f t="shared" si="12"/>
        <v>35</v>
      </c>
      <c r="X19" s="106">
        <f t="shared" si="12"/>
        <v>36</v>
      </c>
      <c r="Y19" s="106">
        <f t="shared" si="12"/>
        <v>37</v>
      </c>
      <c r="Z19" s="107">
        <f t="shared" si="12"/>
        <v>38</v>
      </c>
      <c r="AA19" s="106">
        <f t="shared" si="12"/>
        <v>39</v>
      </c>
      <c r="AB19" s="106">
        <f t="shared" si="12"/>
        <v>39</v>
      </c>
      <c r="AC19" s="106">
        <f t="shared" si="12"/>
        <v>40</v>
      </c>
      <c r="AD19" s="106">
        <f t="shared" si="12"/>
        <v>41</v>
      </c>
      <c r="AE19" s="107">
        <f t="shared" si="12"/>
        <v>42</v>
      </c>
      <c r="AF19" s="106">
        <f t="shared" si="12"/>
        <v>43</v>
      </c>
      <c r="AG19" s="106">
        <f t="shared" si="12"/>
        <v>44</v>
      </c>
      <c r="AH19" s="106">
        <f t="shared" si="13"/>
        <v>44</v>
      </c>
      <c r="AI19" s="106">
        <f t="shared" si="13"/>
        <v>45</v>
      </c>
      <c r="AJ19" s="107">
        <f t="shared" si="13"/>
        <v>46</v>
      </c>
      <c r="AK19" s="106">
        <f t="shared" si="13"/>
        <v>47</v>
      </c>
      <c r="AL19" s="106">
        <f t="shared" si="13"/>
        <v>48</v>
      </c>
      <c r="AM19" s="106">
        <f t="shared" si="13"/>
        <v>49</v>
      </c>
      <c r="AN19" s="106">
        <f t="shared" si="13"/>
        <v>49</v>
      </c>
      <c r="AO19" s="107">
        <f t="shared" si="13"/>
        <v>50</v>
      </c>
      <c r="AP19" s="106">
        <f t="shared" si="13"/>
        <v>51</v>
      </c>
      <c r="AQ19" s="106">
        <f t="shared" si="13"/>
        <v>52</v>
      </c>
      <c r="AR19" s="106">
        <f t="shared" si="13"/>
        <v>53</v>
      </c>
      <c r="AS19" s="106">
        <f t="shared" si="13"/>
        <v>54</v>
      </c>
      <c r="AT19" s="107">
        <f t="shared" si="13"/>
        <v>54</v>
      </c>
      <c r="AU19" s="106">
        <f t="shared" si="13"/>
        <v>55</v>
      </c>
      <c r="AV19" s="106">
        <f t="shared" si="13"/>
        <v>56</v>
      </c>
      <c r="AW19" s="106">
        <f t="shared" si="13"/>
        <v>57</v>
      </c>
      <c r="AX19" s="106">
        <f t="shared" si="14"/>
        <v>58</v>
      </c>
      <c r="AY19" s="107">
        <f t="shared" si="14"/>
        <v>59</v>
      </c>
      <c r="AZ19" s="106">
        <f t="shared" si="14"/>
        <v>59</v>
      </c>
      <c r="BA19" s="106">
        <f t="shared" si="14"/>
        <v>60</v>
      </c>
      <c r="BB19" s="106">
        <f t="shared" si="14"/>
        <v>61</v>
      </c>
      <c r="BC19" s="106">
        <f t="shared" si="14"/>
        <v>62</v>
      </c>
      <c r="BD19" s="107">
        <f t="shared" si="14"/>
        <v>63</v>
      </c>
      <c r="BE19" s="106">
        <f t="shared" si="14"/>
        <v>63</v>
      </c>
      <c r="BF19" s="106">
        <f t="shared" si="14"/>
        <v>64</v>
      </c>
      <c r="BG19" s="106">
        <f t="shared" si="14"/>
        <v>65</v>
      </c>
      <c r="BH19" s="106">
        <f t="shared" si="14"/>
        <v>66</v>
      </c>
      <c r="BI19" s="107">
        <f t="shared" si="14"/>
        <v>67</v>
      </c>
      <c r="BJ19" s="106">
        <f t="shared" si="14"/>
        <v>68</v>
      </c>
      <c r="BK19" s="106">
        <f t="shared" si="14"/>
        <v>68</v>
      </c>
      <c r="BL19" s="106">
        <f t="shared" si="14"/>
        <v>69</v>
      </c>
      <c r="BM19" s="106">
        <f t="shared" si="14"/>
        <v>70</v>
      </c>
      <c r="BN19" s="107">
        <f t="shared" si="15"/>
        <v>71</v>
      </c>
      <c r="BO19" s="106">
        <f t="shared" si="15"/>
        <v>72</v>
      </c>
      <c r="BP19" s="106">
        <f t="shared" si="15"/>
        <v>73</v>
      </c>
      <c r="BQ19" s="106">
        <f t="shared" si="15"/>
        <v>73</v>
      </c>
      <c r="BR19" s="106">
        <f t="shared" si="15"/>
        <v>74</v>
      </c>
      <c r="BS19" s="107">
        <f t="shared" si="15"/>
        <v>75</v>
      </c>
      <c r="BT19" s="106">
        <f t="shared" si="15"/>
        <v>76</v>
      </c>
      <c r="BU19" s="106">
        <f t="shared" si="15"/>
        <v>77</v>
      </c>
      <c r="BV19" s="106">
        <f t="shared" si="15"/>
        <v>78</v>
      </c>
      <c r="BW19" s="106">
        <f t="shared" si="15"/>
        <v>78</v>
      </c>
      <c r="BX19" s="107">
        <f t="shared" si="15"/>
        <v>79</v>
      </c>
      <c r="BY19" s="106">
        <f t="shared" si="15"/>
        <v>80</v>
      </c>
      <c r="BZ19" s="106">
        <f t="shared" si="15"/>
        <v>81</v>
      </c>
      <c r="CA19" s="106">
        <f t="shared" si="15"/>
        <v>82</v>
      </c>
      <c r="CB19" s="106">
        <f t="shared" si="15"/>
        <v>83</v>
      </c>
      <c r="CC19" s="107">
        <f t="shared" si="15"/>
        <v>83</v>
      </c>
      <c r="CD19" s="106">
        <f t="shared" si="16"/>
        <v>84</v>
      </c>
      <c r="CE19" s="106">
        <f t="shared" si="16"/>
        <v>85</v>
      </c>
      <c r="CF19" s="106">
        <f t="shared" si="16"/>
        <v>86</v>
      </c>
      <c r="CG19" s="106">
        <f t="shared" si="16"/>
        <v>87</v>
      </c>
      <c r="CH19" s="107">
        <f t="shared" si="16"/>
        <v>88</v>
      </c>
      <c r="CI19" s="106">
        <f t="shared" si="16"/>
        <v>88</v>
      </c>
      <c r="CJ19" s="106">
        <f t="shared" si="16"/>
        <v>89</v>
      </c>
      <c r="CK19" s="106">
        <f t="shared" si="16"/>
        <v>90</v>
      </c>
      <c r="CL19" s="106">
        <f t="shared" si="16"/>
        <v>91</v>
      </c>
      <c r="CM19" s="107">
        <f t="shared" si="16"/>
        <v>92</v>
      </c>
      <c r="CN19" s="106">
        <f t="shared" si="16"/>
        <v>93</v>
      </c>
      <c r="CO19" s="106">
        <f t="shared" si="16"/>
        <v>93</v>
      </c>
      <c r="CP19" s="106">
        <f t="shared" si="16"/>
        <v>94</v>
      </c>
      <c r="CQ19" s="106">
        <f t="shared" si="16"/>
        <v>95</v>
      </c>
      <c r="CR19" s="107">
        <f t="shared" si="16"/>
        <v>96</v>
      </c>
      <c r="CS19" s="106">
        <f t="shared" si="16"/>
        <v>97</v>
      </c>
      <c r="CT19" s="106">
        <f t="shared" si="17"/>
        <v>98</v>
      </c>
      <c r="CU19" s="106">
        <f t="shared" si="9"/>
        <v>98</v>
      </c>
      <c r="CV19" s="106">
        <f t="shared" si="9"/>
        <v>99</v>
      </c>
      <c r="CW19" s="105">
        <f t="shared" si="11"/>
        <v>17</v>
      </c>
    </row>
    <row r="20" spans="1:104" x14ac:dyDescent="0.25">
      <c r="A20" s="105">
        <f t="shared" si="10"/>
        <v>18</v>
      </c>
      <c r="B20" s="106">
        <f t="shared" ref="B20:Q35" si="19">ROUND($A20+(B$2*(1-$A20/100)),0)</f>
        <v>19</v>
      </c>
      <c r="C20" s="106">
        <f t="shared" si="19"/>
        <v>20</v>
      </c>
      <c r="D20" s="106">
        <f t="shared" si="19"/>
        <v>20</v>
      </c>
      <c r="E20" s="106">
        <f t="shared" si="19"/>
        <v>21</v>
      </c>
      <c r="F20" s="107">
        <f t="shared" si="19"/>
        <v>22</v>
      </c>
      <c r="G20" s="106">
        <f t="shared" si="19"/>
        <v>23</v>
      </c>
      <c r="H20" s="106">
        <f t="shared" si="19"/>
        <v>24</v>
      </c>
      <c r="I20" s="106">
        <f t="shared" si="19"/>
        <v>25</v>
      </c>
      <c r="J20" s="106">
        <f t="shared" si="19"/>
        <v>25</v>
      </c>
      <c r="K20" s="107">
        <f t="shared" si="19"/>
        <v>26</v>
      </c>
      <c r="L20" s="106">
        <f t="shared" si="19"/>
        <v>27</v>
      </c>
      <c r="M20" s="106">
        <f t="shared" si="19"/>
        <v>28</v>
      </c>
      <c r="N20" s="106">
        <f t="shared" si="19"/>
        <v>29</v>
      </c>
      <c r="O20" s="106">
        <f t="shared" si="19"/>
        <v>29</v>
      </c>
      <c r="P20" s="107">
        <f t="shared" si="19"/>
        <v>30</v>
      </c>
      <c r="Q20" s="106">
        <f t="shared" si="19"/>
        <v>31</v>
      </c>
      <c r="R20" s="106">
        <f t="shared" si="12"/>
        <v>32</v>
      </c>
      <c r="S20" s="106">
        <f t="shared" si="12"/>
        <v>33</v>
      </c>
      <c r="T20" s="106">
        <f t="shared" si="12"/>
        <v>34</v>
      </c>
      <c r="U20" s="107">
        <f t="shared" si="12"/>
        <v>34</v>
      </c>
      <c r="V20" s="106">
        <f t="shared" si="12"/>
        <v>35</v>
      </c>
      <c r="W20" s="106">
        <f t="shared" si="12"/>
        <v>36</v>
      </c>
      <c r="X20" s="106">
        <f t="shared" si="12"/>
        <v>37</v>
      </c>
      <c r="Y20" s="106">
        <f t="shared" si="12"/>
        <v>38</v>
      </c>
      <c r="Z20" s="107">
        <f t="shared" si="12"/>
        <v>39</v>
      </c>
      <c r="AA20" s="106">
        <f t="shared" si="12"/>
        <v>39</v>
      </c>
      <c r="AB20" s="106">
        <f t="shared" si="12"/>
        <v>40</v>
      </c>
      <c r="AC20" s="106">
        <f t="shared" si="12"/>
        <v>41</v>
      </c>
      <c r="AD20" s="106">
        <f t="shared" si="12"/>
        <v>42</v>
      </c>
      <c r="AE20" s="107">
        <f t="shared" si="12"/>
        <v>43</v>
      </c>
      <c r="AF20" s="106">
        <f t="shared" si="12"/>
        <v>43</v>
      </c>
      <c r="AG20" s="106">
        <f t="shared" si="12"/>
        <v>44</v>
      </c>
      <c r="AH20" s="106">
        <f t="shared" si="13"/>
        <v>45</v>
      </c>
      <c r="AI20" s="106">
        <f t="shared" si="13"/>
        <v>46</v>
      </c>
      <c r="AJ20" s="107">
        <f t="shared" si="13"/>
        <v>47</v>
      </c>
      <c r="AK20" s="106">
        <f t="shared" si="13"/>
        <v>48</v>
      </c>
      <c r="AL20" s="106">
        <f t="shared" si="13"/>
        <v>48</v>
      </c>
      <c r="AM20" s="106">
        <f t="shared" si="13"/>
        <v>49</v>
      </c>
      <c r="AN20" s="106">
        <f t="shared" si="13"/>
        <v>50</v>
      </c>
      <c r="AO20" s="107">
        <f t="shared" si="13"/>
        <v>51</v>
      </c>
      <c r="AP20" s="106">
        <f t="shared" si="13"/>
        <v>52</v>
      </c>
      <c r="AQ20" s="106">
        <f t="shared" si="13"/>
        <v>52</v>
      </c>
      <c r="AR20" s="106">
        <f t="shared" si="13"/>
        <v>53</v>
      </c>
      <c r="AS20" s="106">
        <f t="shared" si="13"/>
        <v>54</v>
      </c>
      <c r="AT20" s="107">
        <f t="shared" si="13"/>
        <v>55</v>
      </c>
      <c r="AU20" s="106">
        <f t="shared" si="13"/>
        <v>56</v>
      </c>
      <c r="AV20" s="106">
        <f t="shared" si="13"/>
        <v>57</v>
      </c>
      <c r="AW20" s="106">
        <f t="shared" si="13"/>
        <v>57</v>
      </c>
      <c r="AX20" s="106">
        <f t="shared" si="14"/>
        <v>58</v>
      </c>
      <c r="AY20" s="107">
        <f t="shared" si="14"/>
        <v>59</v>
      </c>
      <c r="AZ20" s="106">
        <f t="shared" si="14"/>
        <v>60</v>
      </c>
      <c r="BA20" s="106">
        <f t="shared" si="14"/>
        <v>61</v>
      </c>
      <c r="BB20" s="106">
        <f t="shared" si="14"/>
        <v>61</v>
      </c>
      <c r="BC20" s="106">
        <f t="shared" si="14"/>
        <v>62</v>
      </c>
      <c r="BD20" s="107">
        <f t="shared" si="14"/>
        <v>63</v>
      </c>
      <c r="BE20" s="106">
        <f t="shared" si="14"/>
        <v>64</v>
      </c>
      <c r="BF20" s="106">
        <f t="shared" si="14"/>
        <v>65</v>
      </c>
      <c r="BG20" s="106">
        <f t="shared" si="14"/>
        <v>66</v>
      </c>
      <c r="BH20" s="106">
        <f t="shared" si="14"/>
        <v>66</v>
      </c>
      <c r="BI20" s="107">
        <f t="shared" si="14"/>
        <v>67</v>
      </c>
      <c r="BJ20" s="106">
        <f t="shared" si="14"/>
        <v>68</v>
      </c>
      <c r="BK20" s="106">
        <f t="shared" si="14"/>
        <v>69</v>
      </c>
      <c r="BL20" s="106">
        <f t="shared" si="14"/>
        <v>70</v>
      </c>
      <c r="BM20" s="106">
        <f t="shared" si="14"/>
        <v>70</v>
      </c>
      <c r="BN20" s="107">
        <f t="shared" si="15"/>
        <v>71</v>
      </c>
      <c r="BO20" s="106">
        <f t="shared" si="15"/>
        <v>72</v>
      </c>
      <c r="BP20" s="106">
        <f t="shared" si="15"/>
        <v>73</v>
      </c>
      <c r="BQ20" s="106">
        <f t="shared" si="15"/>
        <v>74</v>
      </c>
      <c r="BR20" s="106">
        <f t="shared" si="15"/>
        <v>75</v>
      </c>
      <c r="BS20" s="107">
        <f t="shared" si="15"/>
        <v>75</v>
      </c>
      <c r="BT20" s="106">
        <f t="shared" si="15"/>
        <v>76</v>
      </c>
      <c r="BU20" s="106">
        <f t="shared" si="15"/>
        <v>77</v>
      </c>
      <c r="BV20" s="106">
        <f t="shared" si="15"/>
        <v>78</v>
      </c>
      <c r="BW20" s="106">
        <f t="shared" si="15"/>
        <v>79</v>
      </c>
      <c r="BX20" s="107">
        <f t="shared" si="15"/>
        <v>80</v>
      </c>
      <c r="BY20" s="106">
        <f t="shared" si="15"/>
        <v>80</v>
      </c>
      <c r="BZ20" s="106">
        <f t="shared" si="15"/>
        <v>81</v>
      </c>
      <c r="CA20" s="106">
        <f t="shared" si="15"/>
        <v>82</v>
      </c>
      <c r="CB20" s="106">
        <f t="shared" si="15"/>
        <v>83</v>
      </c>
      <c r="CC20" s="107">
        <f t="shared" si="15"/>
        <v>84</v>
      </c>
      <c r="CD20" s="106">
        <f t="shared" si="16"/>
        <v>84</v>
      </c>
      <c r="CE20" s="106">
        <f t="shared" si="16"/>
        <v>85</v>
      </c>
      <c r="CF20" s="106">
        <f t="shared" si="16"/>
        <v>86</v>
      </c>
      <c r="CG20" s="106">
        <f t="shared" si="16"/>
        <v>87</v>
      </c>
      <c r="CH20" s="107">
        <f t="shared" si="16"/>
        <v>88</v>
      </c>
      <c r="CI20" s="106">
        <f t="shared" si="16"/>
        <v>89</v>
      </c>
      <c r="CJ20" s="106">
        <f t="shared" si="16"/>
        <v>89</v>
      </c>
      <c r="CK20" s="106">
        <f t="shared" si="16"/>
        <v>90</v>
      </c>
      <c r="CL20" s="106">
        <f t="shared" si="16"/>
        <v>91</v>
      </c>
      <c r="CM20" s="107">
        <f t="shared" si="16"/>
        <v>92</v>
      </c>
      <c r="CN20" s="106">
        <f t="shared" si="16"/>
        <v>93</v>
      </c>
      <c r="CO20" s="106">
        <f t="shared" si="16"/>
        <v>93</v>
      </c>
      <c r="CP20" s="106">
        <f t="shared" si="16"/>
        <v>94</v>
      </c>
      <c r="CQ20" s="106">
        <f t="shared" si="16"/>
        <v>95</v>
      </c>
      <c r="CR20" s="107">
        <f t="shared" si="16"/>
        <v>96</v>
      </c>
      <c r="CS20" s="106">
        <f t="shared" si="16"/>
        <v>97</v>
      </c>
      <c r="CT20" s="106">
        <f t="shared" si="17"/>
        <v>98</v>
      </c>
      <c r="CU20" s="106">
        <f t="shared" si="9"/>
        <v>98</v>
      </c>
      <c r="CV20" s="106">
        <f t="shared" si="9"/>
        <v>99</v>
      </c>
      <c r="CW20" s="105">
        <f t="shared" si="11"/>
        <v>18</v>
      </c>
    </row>
    <row r="21" spans="1:104" x14ac:dyDescent="0.25">
      <c r="A21" s="105">
        <f t="shared" si="10"/>
        <v>19</v>
      </c>
      <c r="B21" s="106">
        <f t="shared" si="19"/>
        <v>20</v>
      </c>
      <c r="C21" s="106">
        <f t="shared" si="19"/>
        <v>21</v>
      </c>
      <c r="D21" s="106">
        <f t="shared" si="19"/>
        <v>21</v>
      </c>
      <c r="E21" s="106">
        <f t="shared" si="19"/>
        <v>22</v>
      </c>
      <c r="F21" s="107">
        <f t="shared" si="19"/>
        <v>23</v>
      </c>
      <c r="G21" s="106">
        <f t="shared" si="19"/>
        <v>24</v>
      </c>
      <c r="H21" s="106">
        <f t="shared" si="19"/>
        <v>25</v>
      </c>
      <c r="I21" s="106">
        <f t="shared" si="19"/>
        <v>25</v>
      </c>
      <c r="J21" s="106">
        <f t="shared" si="19"/>
        <v>26</v>
      </c>
      <c r="K21" s="107">
        <f t="shared" si="19"/>
        <v>27</v>
      </c>
      <c r="L21" s="106">
        <f t="shared" si="19"/>
        <v>28</v>
      </c>
      <c r="M21" s="106">
        <f t="shared" si="19"/>
        <v>29</v>
      </c>
      <c r="N21" s="106">
        <f t="shared" si="19"/>
        <v>30</v>
      </c>
      <c r="O21" s="106">
        <f t="shared" si="19"/>
        <v>30</v>
      </c>
      <c r="P21" s="107">
        <f t="shared" si="19"/>
        <v>31</v>
      </c>
      <c r="Q21" s="106">
        <f t="shared" si="19"/>
        <v>32</v>
      </c>
      <c r="R21" s="106">
        <f t="shared" si="12"/>
        <v>33</v>
      </c>
      <c r="S21" s="106">
        <f t="shared" si="12"/>
        <v>34</v>
      </c>
      <c r="T21" s="106">
        <f t="shared" si="12"/>
        <v>34</v>
      </c>
      <c r="U21" s="107">
        <f t="shared" si="12"/>
        <v>35</v>
      </c>
      <c r="V21" s="106">
        <f t="shared" si="12"/>
        <v>36</v>
      </c>
      <c r="W21" s="106">
        <f t="shared" si="12"/>
        <v>37</v>
      </c>
      <c r="X21" s="106">
        <f t="shared" si="12"/>
        <v>38</v>
      </c>
      <c r="Y21" s="106">
        <f t="shared" si="12"/>
        <v>38</v>
      </c>
      <c r="Z21" s="107">
        <f t="shared" si="12"/>
        <v>39</v>
      </c>
      <c r="AA21" s="106">
        <f t="shared" si="12"/>
        <v>40</v>
      </c>
      <c r="AB21" s="106">
        <f t="shared" si="12"/>
        <v>41</v>
      </c>
      <c r="AC21" s="106">
        <f t="shared" si="12"/>
        <v>42</v>
      </c>
      <c r="AD21" s="106">
        <f t="shared" si="12"/>
        <v>42</v>
      </c>
      <c r="AE21" s="107">
        <f t="shared" si="12"/>
        <v>43</v>
      </c>
      <c r="AF21" s="106">
        <f t="shared" si="12"/>
        <v>44</v>
      </c>
      <c r="AG21" s="106">
        <f t="shared" si="12"/>
        <v>45</v>
      </c>
      <c r="AH21" s="106">
        <f t="shared" si="13"/>
        <v>46</v>
      </c>
      <c r="AI21" s="106">
        <f t="shared" si="13"/>
        <v>47</v>
      </c>
      <c r="AJ21" s="107">
        <f t="shared" si="13"/>
        <v>47</v>
      </c>
      <c r="AK21" s="106">
        <f t="shared" si="13"/>
        <v>48</v>
      </c>
      <c r="AL21" s="106">
        <f t="shared" si="13"/>
        <v>49</v>
      </c>
      <c r="AM21" s="106">
        <f t="shared" si="13"/>
        <v>50</v>
      </c>
      <c r="AN21" s="106">
        <f t="shared" si="13"/>
        <v>51</v>
      </c>
      <c r="AO21" s="107">
        <f t="shared" si="13"/>
        <v>51</v>
      </c>
      <c r="AP21" s="106">
        <f t="shared" si="13"/>
        <v>52</v>
      </c>
      <c r="AQ21" s="106">
        <f t="shared" si="13"/>
        <v>53</v>
      </c>
      <c r="AR21" s="106">
        <f t="shared" si="13"/>
        <v>54</v>
      </c>
      <c r="AS21" s="106">
        <f t="shared" si="13"/>
        <v>55</v>
      </c>
      <c r="AT21" s="107">
        <f t="shared" si="13"/>
        <v>55</v>
      </c>
      <c r="AU21" s="106">
        <f t="shared" si="13"/>
        <v>56</v>
      </c>
      <c r="AV21" s="106">
        <f t="shared" si="13"/>
        <v>57</v>
      </c>
      <c r="AW21" s="106">
        <f t="shared" si="13"/>
        <v>58</v>
      </c>
      <c r="AX21" s="106">
        <f t="shared" si="14"/>
        <v>59</v>
      </c>
      <c r="AY21" s="107">
        <f t="shared" si="14"/>
        <v>60</v>
      </c>
      <c r="AZ21" s="106">
        <f t="shared" si="14"/>
        <v>60</v>
      </c>
      <c r="BA21" s="106">
        <f t="shared" si="14"/>
        <v>61</v>
      </c>
      <c r="BB21" s="106">
        <f t="shared" si="14"/>
        <v>62</v>
      </c>
      <c r="BC21" s="106">
        <f t="shared" si="14"/>
        <v>63</v>
      </c>
      <c r="BD21" s="107">
        <f t="shared" si="14"/>
        <v>64</v>
      </c>
      <c r="BE21" s="106">
        <f t="shared" si="14"/>
        <v>64</v>
      </c>
      <c r="BF21" s="106">
        <f t="shared" si="14"/>
        <v>65</v>
      </c>
      <c r="BG21" s="106">
        <f t="shared" si="14"/>
        <v>66</v>
      </c>
      <c r="BH21" s="106">
        <f t="shared" si="14"/>
        <v>67</v>
      </c>
      <c r="BI21" s="107">
        <f t="shared" si="14"/>
        <v>68</v>
      </c>
      <c r="BJ21" s="106">
        <f t="shared" si="14"/>
        <v>68</v>
      </c>
      <c r="BK21" s="106">
        <f t="shared" si="14"/>
        <v>69</v>
      </c>
      <c r="BL21" s="106">
        <f t="shared" si="14"/>
        <v>70</v>
      </c>
      <c r="BM21" s="106">
        <f t="shared" si="14"/>
        <v>71</v>
      </c>
      <c r="BN21" s="107">
        <f t="shared" si="15"/>
        <v>72</v>
      </c>
      <c r="BO21" s="106">
        <f t="shared" si="15"/>
        <v>72</v>
      </c>
      <c r="BP21" s="106">
        <f t="shared" si="15"/>
        <v>73</v>
      </c>
      <c r="BQ21" s="106">
        <f t="shared" si="15"/>
        <v>74</v>
      </c>
      <c r="BR21" s="106">
        <f t="shared" si="15"/>
        <v>75</v>
      </c>
      <c r="BS21" s="107">
        <f t="shared" si="15"/>
        <v>76</v>
      </c>
      <c r="BT21" s="106">
        <f t="shared" si="15"/>
        <v>77</v>
      </c>
      <c r="BU21" s="106">
        <f t="shared" si="15"/>
        <v>77</v>
      </c>
      <c r="BV21" s="106">
        <f t="shared" si="15"/>
        <v>78</v>
      </c>
      <c r="BW21" s="106">
        <f t="shared" si="15"/>
        <v>79</v>
      </c>
      <c r="BX21" s="107">
        <f t="shared" si="15"/>
        <v>80</v>
      </c>
      <c r="BY21" s="106">
        <f t="shared" si="15"/>
        <v>81</v>
      </c>
      <c r="BZ21" s="106">
        <f t="shared" si="15"/>
        <v>81</v>
      </c>
      <c r="CA21" s="106">
        <f t="shared" si="15"/>
        <v>82</v>
      </c>
      <c r="CB21" s="106">
        <f t="shared" si="15"/>
        <v>83</v>
      </c>
      <c r="CC21" s="107">
        <f t="shared" si="15"/>
        <v>84</v>
      </c>
      <c r="CD21" s="106">
        <f t="shared" si="16"/>
        <v>85</v>
      </c>
      <c r="CE21" s="106">
        <f t="shared" si="16"/>
        <v>85</v>
      </c>
      <c r="CF21" s="106">
        <f t="shared" si="16"/>
        <v>86</v>
      </c>
      <c r="CG21" s="106">
        <f t="shared" si="16"/>
        <v>87</v>
      </c>
      <c r="CH21" s="107">
        <f t="shared" si="16"/>
        <v>88</v>
      </c>
      <c r="CI21" s="106">
        <f t="shared" si="16"/>
        <v>89</v>
      </c>
      <c r="CJ21" s="106">
        <f t="shared" si="16"/>
        <v>89</v>
      </c>
      <c r="CK21" s="106">
        <f t="shared" si="16"/>
        <v>90</v>
      </c>
      <c r="CL21" s="106">
        <f t="shared" si="16"/>
        <v>91</v>
      </c>
      <c r="CM21" s="107">
        <f t="shared" si="16"/>
        <v>92</v>
      </c>
      <c r="CN21" s="106">
        <f t="shared" si="16"/>
        <v>93</v>
      </c>
      <c r="CO21" s="106">
        <f t="shared" si="16"/>
        <v>94</v>
      </c>
      <c r="CP21" s="106">
        <f t="shared" si="16"/>
        <v>94</v>
      </c>
      <c r="CQ21" s="106">
        <f t="shared" si="16"/>
        <v>95</v>
      </c>
      <c r="CR21" s="107">
        <f t="shared" si="16"/>
        <v>96</v>
      </c>
      <c r="CS21" s="106">
        <f t="shared" si="16"/>
        <v>97</v>
      </c>
      <c r="CT21" s="106">
        <f t="shared" si="17"/>
        <v>98</v>
      </c>
      <c r="CU21" s="106">
        <f t="shared" si="9"/>
        <v>98</v>
      </c>
      <c r="CV21" s="106">
        <f t="shared" si="9"/>
        <v>99</v>
      </c>
      <c r="CW21" s="105">
        <f t="shared" si="11"/>
        <v>19</v>
      </c>
    </row>
    <row r="22" spans="1:104" s="17" customFormat="1" x14ac:dyDescent="0.25">
      <c r="A22" s="108">
        <f t="shared" si="10"/>
        <v>20</v>
      </c>
      <c r="B22" s="107">
        <f t="shared" si="19"/>
        <v>21</v>
      </c>
      <c r="C22" s="107">
        <f t="shared" si="19"/>
        <v>22</v>
      </c>
      <c r="D22" s="107">
        <f t="shared" si="19"/>
        <v>22</v>
      </c>
      <c r="E22" s="107">
        <f t="shared" si="19"/>
        <v>23</v>
      </c>
      <c r="F22" s="107">
        <f t="shared" si="19"/>
        <v>24</v>
      </c>
      <c r="G22" s="107">
        <f t="shared" si="19"/>
        <v>25</v>
      </c>
      <c r="H22" s="107">
        <f t="shared" si="19"/>
        <v>26</v>
      </c>
      <c r="I22" s="107">
        <f t="shared" si="19"/>
        <v>26</v>
      </c>
      <c r="J22" s="107">
        <f t="shared" si="19"/>
        <v>27</v>
      </c>
      <c r="K22" s="107">
        <f t="shared" si="19"/>
        <v>28</v>
      </c>
      <c r="L22" s="107">
        <f t="shared" si="19"/>
        <v>29</v>
      </c>
      <c r="M22" s="107">
        <f t="shared" si="19"/>
        <v>30</v>
      </c>
      <c r="N22" s="107">
        <f t="shared" si="19"/>
        <v>30</v>
      </c>
      <c r="O22" s="107">
        <f t="shared" si="19"/>
        <v>31</v>
      </c>
      <c r="P22" s="107">
        <f t="shared" si="19"/>
        <v>32</v>
      </c>
      <c r="Q22" s="107">
        <f t="shared" si="19"/>
        <v>33</v>
      </c>
      <c r="R22" s="107">
        <f t="shared" si="12"/>
        <v>34</v>
      </c>
      <c r="S22" s="107">
        <f t="shared" si="12"/>
        <v>34</v>
      </c>
      <c r="T22" s="107">
        <f t="shared" si="12"/>
        <v>35</v>
      </c>
      <c r="U22" s="107">
        <f t="shared" si="12"/>
        <v>36</v>
      </c>
      <c r="V22" s="107">
        <f t="shared" si="12"/>
        <v>37</v>
      </c>
      <c r="W22" s="107">
        <f t="shared" si="12"/>
        <v>38</v>
      </c>
      <c r="X22" s="107">
        <f t="shared" si="12"/>
        <v>38</v>
      </c>
      <c r="Y22" s="107">
        <f t="shared" si="12"/>
        <v>39</v>
      </c>
      <c r="Z22" s="107">
        <f t="shared" si="12"/>
        <v>40</v>
      </c>
      <c r="AA22" s="107">
        <f t="shared" si="12"/>
        <v>41</v>
      </c>
      <c r="AB22" s="107">
        <f t="shared" si="12"/>
        <v>42</v>
      </c>
      <c r="AC22" s="107">
        <f t="shared" si="12"/>
        <v>42</v>
      </c>
      <c r="AD22" s="107">
        <f t="shared" si="12"/>
        <v>43</v>
      </c>
      <c r="AE22" s="107">
        <f t="shared" si="12"/>
        <v>44</v>
      </c>
      <c r="AF22" s="107">
        <f t="shared" si="12"/>
        <v>45</v>
      </c>
      <c r="AG22" s="107">
        <f t="shared" si="12"/>
        <v>46</v>
      </c>
      <c r="AH22" s="107">
        <f t="shared" si="13"/>
        <v>46</v>
      </c>
      <c r="AI22" s="107">
        <f t="shared" si="13"/>
        <v>47</v>
      </c>
      <c r="AJ22" s="107">
        <f t="shared" si="13"/>
        <v>48</v>
      </c>
      <c r="AK22" s="107">
        <f t="shared" si="13"/>
        <v>49</v>
      </c>
      <c r="AL22" s="107">
        <f t="shared" si="13"/>
        <v>50</v>
      </c>
      <c r="AM22" s="107">
        <f t="shared" si="13"/>
        <v>50</v>
      </c>
      <c r="AN22" s="107">
        <f t="shared" si="13"/>
        <v>51</v>
      </c>
      <c r="AO22" s="107">
        <f t="shared" si="13"/>
        <v>52</v>
      </c>
      <c r="AP22" s="107">
        <f t="shared" si="13"/>
        <v>53</v>
      </c>
      <c r="AQ22" s="107">
        <f t="shared" si="13"/>
        <v>54</v>
      </c>
      <c r="AR22" s="107">
        <f t="shared" si="13"/>
        <v>54</v>
      </c>
      <c r="AS22" s="107">
        <f t="shared" si="13"/>
        <v>55</v>
      </c>
      <c r="AT22" s="107">
        <f t="shared" si="13"/>
        <v>56</v>
      </c>
      <c r="AU22" s="107">
        <f t="shared" si="13"/>
        <v>57</v>
      </c>
      <c r="AV22" s="107">
        <f t="shared" si="13"/>
        <v>58</v>
      </c>
      <c r="AW22" s="107">
        <f t="shared" si="13"/>
        <v>58</v>
      </c>
      <c r="AX22" s="107">
        <f t="shared" si="14"/>
        <v>59</v>
      </c>
      <c r="AY22" s="107">
        <f t="shared" si="14"/>
        <v>60</v>
      </c>
      <c r="AZ22" s="107">
        <f t="shared" si="14"/>
        <v>61</v>
      </c>
      <c r="BA22" s="107">
        <f t="shared" si="14"/>
        <v>62</v>
      </c>
      <c r="BB22" s="107">
        <f t="shared" si="14"/>
        <v>62</v>
      </c>
      <c r="BC22" s="107">
        <f t="shared" si="14"/>
        <v>63</v>
      </c>
      <c r="BD22" s="107">
        <f t="shared" si="14"/>
        <v>64</v>
      </c>
      <c r="BE22" s="107">
        <f t="shared" si="14"/>
        <v>65</v>
      </c>
      <c r="BF22" s="107">
        <f t="shared" si="14"/>
        <v>66</v>
      </c>
      <c r="BG22" s="107">
        <f t="shared" si="14"/>
        <v>66</v>
      </c>
      <c r="BH22" s="107">
        <f t="shared" si="14"/>
        <v>67</v>
      </c>
      <c r="BI22" s="107">
        <f t="shared" si="14"/>
        <v>68</v>
      </c>
      <c r="BJ22" s="107">
        <f t="shared" si="14"/>
        <v>69</v>
      </c>
      <c r="BK22" s="107">
        <f t="shared" si="14"/>
        <v>70</v>
      </c>
      <c r="BL22" s="107">
        <f t="shared" si="14"/>
        <v>70</v>
      </c>
      <c r="BM22" s="107">
        <f t="shared" si="14"/>
        <v>71</v>
      </c>
      <c r="BN22" s="107">
        <f t="shared" si="15"/>
        <v>72</v>
      </c>
      <c r="BO22" s="107">
        <f t="shared" si="15"/>
        <v>73</v>
      </c>
      <c r="BP22" s="107">
        <f t="shared" si="15"/>
        <v>74</v>
      </c>
      <c r="BQ22" s="107">
        <f t="shared" si="15"/>
        <v>74</v>
      </c>
      <c r="BR22" s="107">
        <f t="shared" si="15"/>
        <v>75</v>
      </c>
      <c r="BS22" s="107">
        <f t="shared" si="15"/>
        <v>76</v>
      </c>
      <c r="BT22" s="107">
        <f t="shared" si="15"/>
        <v>77</v>
      </c>
      <c r="BU22" s="107">
        <f t="shared" si="15"/>
        <v>78</v>
      </c>
      <c r="BV22" s="107">
        <f t="shared" si="15"/>
        <v>78</v>
      </c>
      <c r="BW22" s="107">
        <f t="shared" si="15"/>
        <v>79</v>
      </c>
      <c r="BX22" s="107">
        <f t="shared" si="15"/>
        <v>80</v>
      </c>
      <c r="BY22" s="107">
        <f t="shared" si="15"/>
        <v>81</v>
      </c>
      <c r="BZ22" s="107">
        <f t="shared" si="15"/>
        <v>82</v>
      </c>
      <c r="CA22" s="107">
        <f t="shared" si="15"/>
        <v>82</v>
      </c>
      <c r="CB22" s="107">
        <f t="shared" si="15"/>
        <v>83</v>
      </c>
      <c r="CC22" s="107">
        <f t="shared" si="15"/>
        <v>84</v>
      </c>
      <c r="CD22" s="107">
        <f t="shared" si="16"/>
        <v>85</v>
      </c>
      <c r="CE22" s="107">
        <f t="shared" si="16"/>
        <v>86</v>
      </c>
      <c r="CF22" s="107">
        <f t="shared" si="16"/>
        <v>86</v>
      </c>
      <c r="CG22" s="107">
        <f t="shared" si="16"/>
        <v>87</v>
      </c>
      <c r="CH22" s="107">
        <f t="shared" si="16"/>
        <v>88</v>
      </c>
      <c r="CI22" s="107">
        <f t="shared" si="16"/>
        <v>89</v>
      </c>
      <c r="CJ22" s="107">
        <f t="shared" si="16"/>
        <v>90</v>
      </c>
      <c r="CK22" s="107">
        <f t="shared" si="16"/>
        <v>90</v>
      </c>
      <c r="CL22" s="107">
        <f t="shared" si="16"/>
        <v>91</v>
      </c>
      <c r="CM22" s="107">
        <f t="shared" si="16"/>
        <v>92</v>
      </c>
      <c r="CN22" s="107">
        <f t="shared" si="16"/>
        <v>93</v>
      </c>
      <c r="CO22" s="107">
        <f t="shared" si="16"/>
        <v>94</v>
      </c>
      <c r="CP22" s="107">
        <f t="shared" si="16"/>
        <v>94</v>
      </c>
      <c r="CQ22" s="107">
        <f t="shared" si="16"/>
        <v>95</v>
      </c>
      <c r="CR22" s="107">
        <f t="shared" si="16"/>
        <v>96</v>
      </c>
      <c r="CS22" s="107">
        <f t="shared" si="16"/>
        <v>97</v>
      </c>
      <c r="CT22" s="107">
        <f t="shared" si="17"/>
        <v>98</v>
      </c>
      <c r="CU22" s="107">
        <f t="shared" si="9"/>
        <v>98</v>
      </c>
      <c r="CV22" s="107">
        <f t="shared" si="9"/>
        <v>99</v>
      </c>
      <c r="CW22" s="108">
        <f t="shared" si="11"/>
        <v>20</v>
      </c>
      <c r="CX22"/>
      <c r="CY22"/>
      <c r="CZ22"/>
    </row>
    <row r="23" spans="1:104" x14ac:dyDescent="0.25">
      <c r="A23" s="105">
        <f t="shared" si="10"/>
        <v>21</v>
      </c>
      <c r="B23" s="106">
        <f t="shared" si="19"/>
        <v>22</v>
      </c>
      <c r="C23" s="106">
        <f t="shared" si="19"/>
        <v>23</v>
      </c>
      <c r="D23" s="106">
        <f t="shared" si="19"/>
        <v>23</v>
      </c>
      <c r="E23" s="106">
        <f t="shared" si="19"/>
        <v>24</v>
      </c>
      <c r="F23" s="107">
        <f t="shared" si="19"/>
        <v>25</v>
      </c>
      <c r="G23" s="106">
        <f t="shared" si="19"/>
        <v>26</v>
      </c>
      <c r="H23" s="106">
        <f t="shared" si="19"/>
        <v>27</v>
      </c>
      <c r="I23" s="106">
        <f t="shared" si="19"/>
        <v>27</v>
      </c>
      <c r="J23" s="106">
        <f t="shared" si="19"/>
        <v>28</v>
      </c>
      <c r="K23" s="107">
        <f t="shared" si="19"/>
        <v>29</v>
      </c>
      <c r="L23" s="106">
        <f t="shared" si="19"/>
        <v>30</v>
      </c>
      <c r="M23" s="106">
        <f t="shared" si="19"/>
        <v>30</v>
      </c>
      <c r="N23" s="106">
        <f t="shared" si="19"/>
        <v>31</v>
      </c>
      <c r="O23" s="106">
        <f t="shared" si="19"/>
        <v>32</v>
      </c>
      <c r="P23" s="107">
        <f t="shared" si="19"/>
        <v>33</v>
      </c>
      <c r="Q23" s="106">
        <f t="shared" si="19"/>
        <v>34</v>
      </c>
      <c r="R23" s="106">
        <f t="shared" si="12"/>
        <v>34</v>
      </c>
      <c r="S23" s="106">
        <f t="shared" si="12"/>
        <v>35</v>
      </c>
      <c r="T23" s="106">
        <f t="shared" si="12"/>
        <v>36</v>
      </c>
      <c r="U23" s="107">
        <f t="shared" si="12"/>
        <v>37</v>
      </c>
      <c r="V23" s="106">
        <f t="shared" si="12"/>
        <v>38</v>
      </c>
      <c r="W23" s="106">
        <f t="shared" si="12"/>
        <v>38</v>
      </c>
      <c r="X23" s="106">
        <f t="shared" si="12"/>
        <v>39</v>
      </c>
      <c r="Y23" s="106">
        <f t="shared" si="12"/>
        <v>40</v>
      </c>
      <c r="Z23" s="107">
        <f t="shared" si="12"/>
        <v>41</v>
      </c>
      <c r="AA23" s="106">
        <f t="shared" si="12"/>
        <v>42</v>
      </c>
      <c r="AB23" s="106">
        <f t="shared" si="12"/>
        <v>42</v>
      </c>
      <c r="AC23" s="106">
        <f t="shared" si="12"/>
        <v>43</v>
      </c>
      <c r="AD23" s="106">
        <f t="shared" si="12"/>
        <v>44</v>
      </c>
      <c r="AE23" s="107">
        <f t="shared" si="12"/>
        <v>45</v>
      </c>
      <c r="AF23" s="106">
        <f t="shared" si="12"/>
        <v>45</v>
      </c>
      <c r="AG23" s="106">
        <f t="shared" si="12"/>
        <v>46</v>
      </c>
      <c r="AH23" s="106">
        <f t="shared" si="13"/>
        <v>47</v>
      </c>
      <c r="AI23" s="106">
        <f t="shared" si="13"/>
        <v>48</v>
      </c>
      <c r="AJ23" s="107">
        <f t="shared" si="13"/>
        <v>49</v>
      </c>
      <c r="AK23" s="106">
        <f t="shared" si="13"/>
        <v>49</v>
      </c>
      <c r="AL23" s="106">
        <f t="shared" si="13"/>
        <v>50</v>
      </c>
      <c r="AM23" s="106">
        <f t="shared" si="13"/>
        <v>51</v>
      </c>
      <c r="AN23" s="106">
        <f t="shared" si="13"/>
        <v>52</v>
      </c>
      <c r="AO23" s="107">
        <f t="shared" si="13"/>
        <v>53</v>
      </c>
      <c r="AP23" s="106">
        <f t="shared" si="13"/>
        <v>53</v>
      </c>
      <c r="AQ23" s="106">
        <f t="shared" si="13"/>
        <v>54</v>
      </c>
      <c r="AR23" s="106">
        <f t="shared" si="13"/>
        <v>55</v>
      </c>
      <c r="AS23" s="106">
        <f t="shared" si="13"/>
        <v>56</v>
      </c>
      <c r="AT23" s="107">
        <f t="shared" si="13"/>
        <v>57</v>
      </c>
      <c r="AU23" s="106">
        <f t="shared" si="13"/>
        <v>57</v>
      </c>
      <c r="AV23" s="106">
        <f t="shared" si="13"/>
        <v>58</v>
      </c>
      <c r="AW23" s="106">
        <f t="shared" si="13"/>
        <v>59</v>
      </c>
      <c r="AX23" s="106">
        <f t="shared" si="14"/>
        <v>60</v>
      </c>
      <c r="AY23" s="107">
        <f t="shared" si="14"/>
        <v>61</v>
      </c>
      <c r="AZ23" s="106">
        <f t="shared" si="14"/>
        <v>61</v>
      </c>
      <c r="BA23" s="106">
        <f t="shared" si="14"/>
        <v>62</v>
      </c>
      <c r="BB23" s="106">
        <f t="shared" si="14"/>
        <v>63</v>
      </c>
      <c r="BC23" s="106">
        <f t="shared" si="14"/>
        <v>64</v>
      </c>
      <c r="BD23" s="107">
        <f t="shared" si="14"/>
        <v>64</v>
      </c>
      <c r="BE23" s="106">
        <f t="shared" si="14"/>
        <v>65</v>
      </c>
      <c r="BF23" s="106">
        <f t="shared" si="14"/>
        <v>66</v>
      </c>
      <c r="BG23" s="106">
        <f t="shared" si="14"/>
        <v>67</v>
      </c>
      <c r="BH23" s="106">
        <f t="shared" si="14"/>
        <v>68</v>
      </c>
      <c r="BI23" s="107">
        <f t="shared" si="14"/>
        <v>68</v>
      </c>
      <c r="BJ23" s="106">
        <f t="shared" si="14"/>
        <v>69</v>
      </c>
      <c r="BK23" s="106">
        <f t="shared" si="14"/>
        <v>70</v>
      </c>
      <c r="BL23" s="106">
        <f t="shared" si="14"/>
        <v>71</v>
      </c>
      <c r="BM23" s="106">
        <f t="shared" si="14"/>
        <v>72</v>
      </c>
      <c r="BN23" s="107">
        <f t="shared" si="15"/>
        <v>72</v>
      </c>
      <c r="BO23" s="106">
        <f t="shared" si="15"/>
        <v>73</v>
      </c>
      <c r="BP23" s="106">
        <f t="shared" si="15"/>
        <v>74</v>
      </c>
      <c r="BQ23" s="106">
        <f t="shared" si="15"/>
        <v>75</v>
      </c>
      <c r="BR23" s="106">
        <f t="shared" si="15"/>
        <v>76</v>
      </c>
      <c r="BS23" s="107">
        <f t="shared" si="15"/>
        <v>76</v>
      </c>
      <c r="BT23" s="106">
        <f t="shared" si="15"/>
        <v>77</v>
      </c>
      <c r="BU23" s="106">
        <f t="shared" si="15"/>
        <v>78</v>
      </c>
      <c r="BV23" s="106">
        <f t="shared" si="15"/>
        <v>79</v>
      </c>
      <c r="BW23" s="106">
        <f t="shared" si="15"/>
        <v>79</v>
      </c>
      <c r="BX23" s="107">
        <f t="shared" si="15"/>
        <v>80</v>
      </c>
      <c r="BY23" s="106">
        <f t="shared" si="15"/>
        <v>81</v>
      </c>
      <c r="BZ23" s="106">
        <f t="shared" si="15"/>
        <v>82</v>
      </c>
      <c r="CA23" s="106">
        <f t="shared" si="15"/>
        <v>83</v>
      </c>
      <c r="CB23" s="106">
        <f t="shared" si="15"/>
        <v>83</v>
      </c>
      <c r="CC23" s="107">
        <f t="shared" si="15"/>
        <v>84</v>
      </c>
      <c r="CD23" s="106">
        <f t="shared" si="16"/>
        <v>85</v>
      </c>
      <c r="CE23" s="106">
        <f t="shared" si="16"/>
        <v>86</v>
      </c>
      <c r="CF23" s="106">
        <f t="shared" si="16"/>
        <v>87</v>
      </c>
      <c r="CG23" s="106">
        <f t="shared" si="16"/>
        <v>87</v>
      </c>
      <c r="CH23" s="107">
        <f t="shared" si="16"/>
        <v>88</v>
      </c>
      <c r="CI23" s="106">
        <f t="shared" si="16"/>
        <v>89</v>
      </c>
      <c r="CJ23" s="106">
        <f t="shared" si="16"/>
        <v>90</v>
      </c>
      <c r="CK23" s="106">
        <f t="shared" si="16"/>
        <v>91</v>
      </c>
      <c r="CL23" s="106">
        <f t="shared" si="16"/>
        <v>91</v>
      </c>
      <c r="CM23" s="107">
        <f t="shared" si="16"/>
        <v>92</v>
      </c>
      <c r="CN23" s="106">
        <f t="shared" si="16"/>
        <v>93</v>
      </c>
      <c r="CO23" s="106">
        <f t="shared" si="16"/>
        <v>94</v>
      </c>
      <c r="CP23" s="106">
        <f t="shared" si="16"/>
        <v>94</v>
      </c>
      <c r="CQ23" s="106">
        <f t="shared" si="16"/>
        <v>95</v>
      </c>
      <c r="CR23" s="107">
        <f t="shared" si="16"/>
        <v>96</v>
      </c>
      <c r="CS23" s="106">
        <f t="shared" si="16"/>
        <v>97</v>
      </c>
      <c r="CT23" s="106">
        <f t="shared" si="17"/>
        <v>98</v>
      </c>
      <c r="CU23" s="106">
        <f t="shared" si="17"/>
        <v>98</v>
      </c>
      <c r="CV23" s="106">
        <f t="shared" si="17"/>
        <v>99</v>
      </c>
      <c r="CW23" s="105">
        <f t="shared" si="11"/>
        <v>21</v>
      </c>
    </row>
    <row r="24" spans="1:104" x14ac:dyDescent="0.25">
      <c r="A24" s="105">
        <f t="shared" si="10"/>
        <v>22</v>
      </c>
      <c r="B24" s="106">
        <f t="shared" si="19"/>
        <v>23</v>
      </c>
      <c r="C24" s="106">
        <f t="shared" si="19"/>
        <v>24</v>
      </c>
      <c r="D24" s="106">
        <f t="shared" si="19"/>
        <v>24</v>
      </c>
      <c r="E24" s="106">
        <f t="shared" si="19"/>
        <v>25</v>
      </c>
      <c r="F24" s="107">
        <f t="shared" si="19"/>
        <v>26</v>
      </c>
      <c r="G24" s="106">
        <f t="shared" si="19"/>
        <v>27</v>
      </c>
      <c r="H24" s="106">
        <f t="shared" si="19"/>
        <v>27</v>
      </c>
      <c r="I24" s="106">
        <f t="shared" si="19"/>
        <v>28</v>
      </c>
      <c r="J24" s="106">
        <f t="shared" si="19"/>
        <v>29</v>
      </c>
      <c r="K24" s="107">
        <f t="shared" si="19"/>
        <v>30</v>
      </c>
      <c r="L24" s="106">
        <f t="shared" si="19"/>
        <v>31</v>
      </c>
      <c r="M24" s="106">
        <f t="shared" si="19"/>
        <v>31</v>
      </c>
      <c r="N24" s="106">
        <f t="shared" si="19"/>
        <v>32</v>
      </c>
      <c r="O24" s="106">
        <f t="shared" si="19"/>
        <v>33</v>
      </c>
      <c r="P24" s="107">
        <f t="shared" si="19"/>
        <v>34</v>
      </c>
      <c r="Q24" s="106">
        <f t="shared" si="19"/>
        <v>34</v>
      </c>
      <c r="R24" s="106">
        <f t="shared" si="12"/>
        <v>35</v>
      </c>
      <c r="S24" s="106">
        <f t="shared" si="12"/>
        <v>36</v>
      </c>
      <c r="T24" s="106">
        <f t="shared" si="12"/>
        <v>37</v>
      </c>
      <c r="U24" s="107">
        <f t="shared" si="12"/>
        <v>38</v>
      </c>
      <c r="V24" s="106">
        <f t="shared" si="12"/>
        <v>38</v>
      </c>
      <c r="W24" s="106">
        <f t="shared" si="12"/>
        <v>39</v>
      </c>
      <c r="X24" s="106">
        <f t="shared" si="12"/>
        <v>40</v>
      </c>
      <c r="Y24" s="106">
        <f t="shared" si="12"/>
        <v>41</v>
      </c>
      <c r="Z24" s="107">
        <f t="shared" si="12"/>
        <v>42</v>
      </c>
      <c r="AA24" s="106">
        <f t="shared" si="12"/>
        <v>42</v>
      </c>
      <c r="AB24" s="106">
        <f t="shared" si="12"/>
        <v>43</v>
      </c>
      <c r="AC24" s="106">
        <f t="shared" si="12"/>
        <v>44</v>
      </c>
      <c r="AD24" s="106">
        <f t="shared" si="12"/>
        <v>45</v>
      </c>
      <c r="AE24" s="107">
        <f t="shared" si="12"/>
        <v>45</v>
      </c>
      <c r="AF24" s="106">
        <f t="shared" si="12"/>
        <v>46</v>
      </c>
      <c r="AG24" s="106">
        <f t="shared" si="12"/>
        <v>47</v>
      </c>
      <c r="AH24" s="106">
        <f t="shared" si="13"/>
        <v>48</v>
      </c>
      <c r="AI24" s="106">
        <f t="shared" si="13"/>
        <v>49</v>
      </c>
      <c r="AJ24" s="107">
        <f t="shared" si="13"/>
        <v>49</v>
      </c>
      <c r="AK24" s="106">
        <f t="shared" si="13"/>
        <v>50</v>
      </c>
      <c r="AL24" s="106">
        <f t="shared" si="13"/>
        <v>51</v>
      </c>
      <c r="AM24" s="106">
        <f t="shared" si="13"/>
        <v>52</v>
      </c>
      <c r="AN24" s="106">
        <f t="shared" si="13"/>
        <v>52</v>
      </c>
      <c r="AO24" s="107">
        <f t="shared" si="13"/>
        <v>53</v>
      </c>
      <c r="AP24" s="106">
        <f t="shared" si="13"/>
        <v>54</v>
      </c>
      <c r="AQ24" s="106">
        <f t="shared" si="13"/>
        <v>55</v>
      </c>
      <c r="AR24" s="106">
        <f t="shared" si="13"/>
        <v>56</v>
      </c>
      <c r="AS24" s="106">
        <f t="shared" si="13"/>
        <v>56</v>
      </c>
      <c r="AT24" s="107">
        <f t="shared" si="13"/>
        <v>57</v>
      </c>
      <c r="AU24" s="106">
        <f t="shared" si="13"/>
        <v>58</v>
      </c>
      <c r="AV24" s="106">
        <f t="shared" si="13"/>
        <v>59</v>
      </c>
      <c r="AW24" s="106">
        <f t="shared" si="13"/>
        <v>59</v>
      </c>
      <c r="AX24" s="106">
        <f t="shared" si="14"/>
        <v>60</v>
      </c>
      <c r="AY24" s="107">
        <f t="shared" si="14"/>
        <v>61</v>
      </c>
      <c r="AZ24" s="106">
        <f t="shared" si="14"/>
        <v>62</v>
      </c>
      <c r="BA24" s="106">
        <f t="shared" si="14"/>
        <v>63</v>
      </c>
      <c r="BB24" s="106">
        <f t="shared" si="14"/>
        <v>63</v>
      </c>
      <c r="BC24" s="106">
        <f t="shared" si="14"/>
        <v>64</v>
      </c>
      <c r="BD24" s="107">
        <f t="shared" si="14"/>
        <v>65</v>
      </c>
      <c r="BE24" s="106">
        <f t="shared" si="14"/>
        <v>66</v>
      </c>
      <c r="BF24" s="106">
        <f t="shared" si="14"/>
        <v>66</v>
      </c>
      <c r="BG24" s="106">
        <f t="shared" si="14"/>
        <v>67</v>
      </c>
      <c r="BH24" s="106">
        <f t="shared" si="14"/>
        <v>68</v>
      </c>
      <c r="BI24" s="107">
        <f t="shared" si="14"/>
        <v>69</v>
      </c>
      <c r="BJ24" s="106">
        <f t="shared" si="14"/>
        <v>70</v>
      </c>
      <c r="BK24" s="106">
        <f t="shared" si="14"/>
        <v>70</v>
      </c>
      <c r="BL24" s="106">
        <f t="shared" si="14"/>
        <v>71</v>
      </c>
      <c r="BM24" s="106">
        <f t="shared" si="14"/>
        <v>72</v>
      </c>
      <c r="BN24" s="107">
        <f t="shared" si="15"/>
        <v>73</v>
      </c>
      <c r="BO24" s="106">
        <f t="shared" si="15"/>
        <v>73</v>
      </c>
      <c r="BP24" s="106">
        <f t="shared" si="15"/>
        <v>74</v>
      </c>
      <c r="BQ24" s="106">
        <f t="shared" si="15"/>
        <v>75</v>
      </c>
      <c r="BR24" s="106">
        <f t="shared" si="15"/>
        <v>76</v>
      </c>
      <c r="BS24" s="107">
        <f t="shared" si="15"/>
        <v>77</v>
      </c>
      <c r="BT24" s="106">
        <f t="shared" si="15"/>
        <v>77</v>
      </c>
      <c r="BU24" s="106">
        <f t="shared" si="15"/>
        <v>78</v>
      </c>
      <c r="BV24" s="106">
        <f t="shared" si="15"/>
        <v>79</v>
      </c>
      <c r="BW24" s="106">
        <f t="shared" si="15"/>
        <v>80</v>
      </c>
      <c r="BX24" s="107">
        <f t="shared" si="15"/>
        <v>81</v>
      </c>
      <c r="BY24" s="106">
        <f t="shared" si="15"/>
        <v>81</v>
      </c>
      <c r="BZ24" s="106">
        <f t="shared" si="15"/>
        <v>82</v>
      </c>
      <c r="CA24" s="106">
        <f t="shared" si="15"/>
        <v>83</v>
      </c>
      <c r="CB24" s="106">
        <f t="shared" si="15"/>
        <v>84</v>
      </c>
      <c r="CC24" s="107">
        <f t="shared" si="15"/>
        <v>84</v>
      </c>
      <c r="CD24" s="106">
        <f t="shared" si="16"/>
        <v>85</v>
      </c>
      <c r="CE24" s="106">
        <f t="shared" si="16"/>
        <v>86</v>
      </c>
      <c r="CF24" s="106">
        <f t="shared" si="16"/>
        <v>87</v>
      </c>
      <c r="CG24" s="106">
        <f t="shared" si="16"/>
        <v>88</v>
      </c>
      <c r="CH24" s="107">
        <f t="shared" si="16"/>
        <v>88</v>
      </c>
      <c r="CI24" s="106">
        <f t="shared" si="16"/>
        <v>89</v>
      </c>
      <c r="CJ24" s="106">
        <f t="shared" si="16"/>
        <v>90</v>
      </c>
      <c r="CK24" s="106">
        <f t="shared" si="16"/>
        <v>91</v>
      </c>
      <c r="CL24" s="106">
        <f t="shared" si="16"/>
        <v>91</v>
      </c>
      <c r="CM24" s="107">
        <f t="shared" si="16"/>
        <v>92</v>
      </c>
      <c r="CN24" s="106">
        <f t="shared" si="16"/>
        <v>93</v>
      </c>
      <c r="CO24" s="106">
        <f t="shared" si="16"/>
        <v>94</v>
      </c>
      <c r="CP24" s="106">
        <f t="shared" si="16"/>
        <v>95</v>
      </c>
      <c r="CQ24" s="106">
        <f t="shared" si="16"/>
        <v>95</v>
      </c>
      <c r="CR24" s="107">
        <f t="shared" si="16"/>
        <v>96</v>
      </c>
      <c r="CS24" s="106">
        <f t="shared" si="16"/>
        <v>97</v>
      </c>
      <c r="CT24" s="106">
        <f t="shared" si="17"/>
        <v>98</v>
      </c>
      <c r="CU24" s="106">
        <f t="shared" si="17"/>
        <v>98</v>
      </c>
      <c r="CV24" s="106">
        <f t="shared" si="17"/>
        <v>99</v>
      </c>
      <c r="CW24" s="105">
        <f t="shared" si="11"/>
        <v>22</v>
      </c>
    </row>
    <row r="25" spans="1:104" x14ac:dyDescent="0.25">
      <c r="A25" s="105">
        <f t="shared" si="10"/>
        <v>23</v>
      </c>
      <c r="B25" s="106">
        <f t="shared" si="19"/>
        <v>24</v>
      </c>
      <c r="C25" s="106">
        <f t="shared" si="19"/>
        <v>25</v>
      </c>
      <c r="D25" s="106">
        <f t="shared" si="19"/>
        <v>25</v>
      </c>
      <c r="E25" s="106">
        <f t="shared" si="19"/>
        <v>26</v>
      </c>
      <c r="F25" s="107">
        <f t="shared" si="19"/>
        <v>27</v>
      </c>
      <c r="G25" s="106">
        <f t="shared" si="19"/>
        <v>28</v>
      </c>
      <c r="H25" s="106">
        <f t="shared" si="19"/>
        <v>28</v>
      </c>
      <c r="I25" s="106">
        <f t="shared" si="19"/>
        <v>29</v>
      </c>
      <c r="J25" s="106">
        <f t="shared" si="19"/>
        <v>30</v>
      </c>
      <c r="K25" s="107">
        <f t="shared" si="19"/>
        <v>31</v>
      </c>
      <c r="L25" s="106">
        <f t="shared" si="19"/>
        <v>31</v>
      </c>
      <c r="M25" s="106">
        <f t="shared" si="19"/>
        <v>32</v>
      </c>
      <c r="N25" s="106">
        <f t="shared" si="19"/>
        <v>33</v>
      </c>
      <c r="O25" s="106">
        <f t="shared" si="19"/>
        <v>34</v>
      </c>
      <c r="P25" s="107">
        <f t="shared" si="19"/>
        <v>35</v>
      </c>
      <c r="Q25" s="106">
        <f t="shared" si="19"/>
        <v>35</v>
      </c>
      <c r="R25" s="106">
        <f t="shared" si="12"/>
        <v>36</v>
      </c>
      <c r="S25" s="106">
        <f t="shared" si="12"/>
        <v>37</v>
      </c>
      <c r="T25" s="106">
        <f t="shared" si="12"/>
        <v>38</v>
      </c>
      <c r="U25" s="107">
        <f t="shared" si="12"/>
        <v>38</v>
      </c>
      <c r="V25" s="106">
        <f t="shared" si="12"/>
        <v>39</v>
      </c>
      <c r="W25" s="106">
        <f t="shared" si="12"/>
        <v>40</v>
      </c>
      <c r="X25" s="106">
        <f t="shared" si="12"/>
        <v>41</v>
      </c>
      <c r="Y25" s="106">
        <f t="shared" si="12"/>
        <v>41</v>
      </c>
      <c r="Z25" s="107">
        <f t="shared" si="12"/>
        <v>42</v>
      </c>
      <c r="AA25" s="106">
        <f t="shared" si="12"/>
        <v>43</v>
      </c>
      <c r="AB25" s="106">
        <f t="shared" si="12"/>
        <v>44</v>
      </c>
      <c r="AC25" s="106">
        <f t="shared" si="12"/>
        <v>45</v>
      </c>
      <c r="AD25" s="106">
        <f t="shared" si="12"/>
        <v>45</v>
      </c>
      <c r="AE25" s="107">
        <f t="shared" si="12"/>
        <v>46</v>
      </c>
      <c r="AF25" s="106">
        <f t="shared" si="12"/>
        <v>47</v>
      </c>
      <c r="AG25" s="106">
        <f t="shared" si="12"/>
        <v>48</v>
      </c>
      <c r="AH25" s="106">
        <f t="shared" si="13"/>
        <v>48</v>
      </c>
      <c r="AI25" s="106">
        <f t="shared" si="13"/>
        <v>49</v>
      </c>
      <c r="AJ25" s="107">
        <f t="shared" si="13"/>
        <v>50</v>
      </c>
      <c r="AK25" s="106">
        <f t="shared" si="13"/>
        <v>51</v>
      </c>
      <c r="AL25" s="106">
        <f t="shared" si="13"/>
        <v>51</v>
      </c>
      <c r="AM25" s="106">
        <f t="shared" si="13"/>
        <v>52</v>
      </c>
      <c r="AN25" s="106">
        <f t="shared" si="13"/>
        <v>53</v>
      </c>
      <c r="AO25" s="107">
        <f t="shared" si="13"/>
        <v>54</v>
      </c>
      <c r="AP25" s="106">
        <f t="shared" si="13"/>
        <v>55</v>
      </c>
      <c r="AQ25" s="106">
        <f t="shared" si="13"/>
        <v>55</v>
      </c>
      <c r="AR25" s="106">
        <f t="shared" si="13"/>
        <v>56</v>
      </c>
      <c r="AS25" s="106">
        <f t="shared" si="13"/>
        <v>57</v>
      </c>
      <c r="AT25" s="107">
        <f t="shared" si="13"/>
        <v>58</v>
      </c>
      <c r="AU25" s="106">
        <f t="shared" si="13"/>
        <v>58</v>
      </c>
      <c r="AV25" s="106">
        <f t="shared" si="13"/>
        <v>59</v>
      </c>
      <c r="AW25" s="106">
        <f t="shared" si="13"/>
        <v>60</v>
      </c>
      <c r="AX25" s="106">
        <f t="shared" si="14"/>
        <v>61</v>
      </c>
      <c r="AY25" s="107">
        <f t="shared" si="14"/>
        <v>62</v>
      </c>
      <c r="AZ25" s="106">
        <f t="shared" si="14"/>
        <v>62</v>
      </c>
      <c r="BA25" s="106">
        <f t="shared" si="14"/>
        <v>63</v>
      </c>
      <c r="BB25" s="106">
        <f t="shared" si="14"/>
        <v>64</v>
      </c>
      <c r="BC25" s="106">
        <f t="shared" si="14"/>
        <v>65</v>
      </c>
      <c r="BD25" s="107">
        <f t="shared" si="14"/>
        <v>65</v>
      </c>
      <c r="BE25" s="106">
        <f t="shared" si="14"/>
        <v>66</v>
      </c>
      <c r="BF25" s="106">
        <f t="shared" si="14"/>
        <v>67</v>
      </c>
      <c r="BG25" s="106">
        <f t="shared" si="14"/>
        <v>68</v>
      </c>
      <c r="BH25" s="106">
        <f t="shared" si="14"/>
        <v>68</v>
      </c>
      <c r="BI25" s="107">
        <f t="shared" si="14"/>
        <v>69</v>
      </c>
      <c r="BJ25" s="106">
        <f t="shared" si="14"/>
        <v>70</v>
      </c>
      <c r="BK25" s="106">
        <f t="shared" si="14"/>
        <v>71</v>
      </c>
      <c r="BL25" s="106">
        <f t="shared" si="14"/>
        <v>72</v>
      </c>
      <c r="BM25" s="106">
        <f t="shared" si="14"/>
        <v>72</v>
      </c>
      <c r="BN25" s="107">
        <f t="shared" si="15"/>
        <v>73</v>
      </c>
      <c r="BO25" s="106">
        <f t="shared" si="15"/>
        <v>74</v>
      </c>
      <c r="BP25" s="106">
        <f t="shared" si="15"/>
        <v>75</v>
      </c>
      <c r="BQ25" s="106">
        <f t="shared" si="15"/>
        <v>75</v>
      </c>
      <c r="BR25" s="106">
        <f t="shared" si="15"/>
        <v>76</v>
      </c>
      <c r="BS25" s="107">
        <f t="shared" si="15"/>
        <v>77</v>
      </c>
      <c r="BT25" s="106">
        <f t="shared" si="15"/>
        <v>78</v>
      </c>
      <c r="BU25" s="106">
        <f t="shared" si="15"/>
        <v>78</v>
      </c>
      <c r="BV25" s="106">
        <f t="shared" si="15"/>
        <v>79</v>
      </c>
      <c r="BW25" s="106">
        <f t="shared" si="15"/>
        <v>80</v>
      </c>
      <c r="BX25" s="107">
        <f t="shared" si="15"/>
        <v>81</v>
      </c>
      <c r="BY25" s="106">
        <f t="shared" si="15"/>
        <v>82</v>
      </c>
      <c r="BZ25" s="106">
        <f t="shared" si="15"/>
        <v>82</v>
      </c>
      <c r="CA25" s="106">
        <f t="shared" si="15"/>
        <v>83</v>
      </c>
      <c r="CB25" s="106">
        <f t="shared" si="15"/>
        <v>84</v>
      </c>
      <c r="CC25" s="107">
        <f t="shared" si="15"/>
        <v>85</v>
      </c>
      <c r="CD25" s="106">
        <f t="shared" si="16"/>
        <v>85</v>
      </c>
      <c r="CE25" s="106">
        <f t="shared" si="16"/>
        <v>86</v>
      </c>
      <c r="CF25" s="106">
        <f t="shared" si="16"/>
        <v>87</v>
      </c>
      <c r="CG25" s="106">
        <f t="shared" si="16"/>
        <v>88</v>
      </c>
      <c r="CH25" s="107">
        <f t="shared" si="16"/>
        <v>88</v>
      </c>
      <c r="CI25" s="106">
        <f t="shared" si="16"/>
        <v>89</v>
      </c>
      <c r="CJ25" s="106">
        <f t="shared" si="16"/>
        <v>90</v>
      </c>
      <c r="CK25" s="106">
        <f t="shared" si="16"/>
        <v>91</v>
      </c>
      <c r="CL25" s="106">
        <f t="shared" si="16"/>
        <v>92</v>
      </c>
      <c r="CM25" s="107">
        <f t="shared" si="16"/>
        <v>92</v>
      </c>
      <c r="CN25" s="106">
        <f t="shared" si="16"/>
        <v>93</v>
      </c>
      <c r="CO25" s="106">
        <f t="shared" si="16"/>
        <v>94</v>
      </c>
      <c r="CP25" s="106">
        <f t="shared" si="16"/>
        <v>95</v>
      </c>
      <c r="CQ25" s="106">
        <f t="shared" si="16"/>
        <v>95</v>
      </c>
      <c r="CR25" s="107">
        <f t="shared" si="16"/>
        <v>96</v>
      </c>
      <c r="CS25" s="106">
        <f t="shared" si="16"/>
        <v>97</v>
      </c>
      <c r="CT25" s="106">
        <f t="shared" si="17"/>
        <v>98</v>
      </c>
      <c r="CU25" s="106">
        <f t="shared" si="17"/>
        <v>98</v>
      </c>
      <c r="CV25" s="106">
        <f t="shared" si="17"/>
        <v>99</v>
      </c>
      <c r="CW25" s="105">
        <f t="shared" si="11"/>
        <v>23</v>
      </c>
    </row>
    <row r="26" spans="1:104" x14ac:dyDescent="0.25">
      <c r="A26" s="105">
        <f t="shared" si="10"/>
        <v>24</v>
      </c>
      <c r="B26" s="106">
        <f t="shared" si="19"/>
        <v>25</v>
      </c>
      <c r="C26" s="106">
        <f t="shared" si="19"/>
        <v>26</v>
      </c>
      <c r="D26" s="106">
        <f t="shared" si="19"/>
        <v>26</v>
      </c>
      <c r="E26" s="106">
        <f t="shared" si="19"/>
        <v>27</v>
      </c>
      <c r="F26" s="107">
        <f t="shared" si="19"/>
        <v>28</v>
      </c>
      <c r="G26" s="106">
        <f t="shared" si="19"/>
        <v>29</v>
      </c>
      <c r="H26" s="106">
        <f t="shared" si="19"/>
        <v>29</v>
      </c>
      <c r="I26" s="106">
        <f t="shared" si="19"/>
        <v>30</v>
      </c>
      <c r="J26" s="106">
        <f t="shared" si="19"/>
        <v>31</v>
      </c>
      <c r="K26" s="107">
        <f t="shared" si="19"/>
        <v>32</v>
      </c>
      <c r="L26" s="106">
        <f t="shared" si="19"/>
        <v>32</v>
      </c>
      <c r="M26" s="106">
        <f t="shared" si="19"/>
        <v>33</v>
      </c>
      <c r="N26" s="106">
        <f t="shared" si="19"/>
        <v>34</v>
      </c>
      <c r="O26" s="106">
        <f t="shared" si="19"/>
        <v>35</v>
      </c>
      <c r="P26" s="107">
        <f t="shared" si="19"/>
        <v>35</v>
      </c>
      <c r="Q26" s="106">
        <f t="shared" si="19"/>
        <v>36</v>
      </c>
      <c r="R26" s="106">
        <f t="shared" si="12"/>
        <v>37</v>
      </c>
      <c r="S26" s="106">
        <f t="shared" si="12"/>
        <v>38</v>
      </c>
      <c r="T26" s="106">
        <f t="shared" si="12"/>
        <v>38</v>
      </c>
      <c r="U26" s="107">
        <f t="shared" si="12"/>
        <v>39</v>
      </c>
      <c r="V26" s="106">
        <f t="shared" si="12"/>
        <v>40</v>
      </c>
      <c r="W26" s="106">
        <f t="shared" si="12"/>
        <v>41</v>
      </c>
      <c r="X26" s="106">
        <f t="shared" si="12"/>
        <v>41</v>
      </c>
      <c r="Y26" s="106">
        <f t="shared" si="12"/>
        <v>42</v>
      </c>
      <c r="Z26" s="107">
        <f t="shared" si="12"/>
        <v>43</v>
      </c>
      <c r="AA26" s="106">
        <f t="shared" si="12"/>
        <v>44</v>
      </c>
      <c r="AB26" s="106">
        <f t="shared" si="12"/>
        <v>45</v>
      </c>
      <c r="AC26" s="106">
        <f t="shared" si="12"/>
        <v>45</v>
      </c>
      <c r="AD26" s="106">
        <f t="shared" si="12"/>
        <v>46</v>
      </c>
      <c r="AE26" s="107">
        <f t="shared" si="12"/>
        <v>47</v>
      </c>
      <c r="AF26" s="106">
        <f t="shared" si="12"/>
        <v>48</v>
      </c>
      <c r="AG26" s="106">
        <f t="shared" si="12"/>
        <v>48</v>
      </c>
      <c r="AH26" s="106">
        <f t="shared" si="13"/>
        <v>49</v>
      </c>
      <c r="AI26" s="106">
        <f t="shared" si="13"/>
        <v>50</v>
      </c>
      <c r="AJ26" s="107">
        <f t="shared" si="13"/>
        <v>51</v>
      </c>
      <c r="AK26" s="106">
        <f t="shared" si="13"/>
        <v>51</v>
      </c>
      <c r="AL26" s="106">
        <f t="shared" si="13"/>
        <v>52</v>
      </c>
      <c r="AM26" s="106">
        <f t="shared" si="13"/>
        <v>53</v>
      </c>
      <c r="AN26" s="106">
        <f t="shared" si="13"/>
        <v>54</v>
      </c>
      <c r="AO26" s="107">
        <f t="shared" si="13"/>
        <v>54</v>
      </c>
      <c r="AP26" s="106">
        <f t="shared" si="13"/>
        <v>55</v>
      </c>
      <c r="AQ26" s="106">
        <f t="shared" si="13"/>
        <v>56</v>
      </c>
      <c r="AR26" s="106">
        <f t="shared" si="13"/>
        <v>57</v>
      </c>
      <c r="AS26" s="106">
        <f t="shared" si="13"/>
        <v>57</v>
      </c>
      <c r="AT26" s="107">
        <f t="shared" si="13"/>
        <v>58</v>
      </c>
      <c r="AU26" s="106">
        <f t="shared" si="13"/>
        <v>59</v>
      </c>
      <c r="AV26" s="106">
        <f t="shared" si="13"/>
        <v>60</v>
      </c>
      <c r="AW26" s="106">
        <f t="shared" si="13"/>
        <v>60</v>
      </c>
      <c r="AX26" s="106">
        <f t="shared" si="14"/>
        <v>61</v>
      </c>
      <c r="AY26" s="107">
        <f t="shared" si="14"/>
        <v>62</v>
      </c>
      <c r="AZ26" s="106">
        <f t="shared" si="14"/>
        <v>63</v>
      </c>
      <c r="BA26" s="106">
        <f t="shared" si="14"/>
        <v>64</v>
      </c>
      <c r="BB26" s="106">
        <f t="shared" si="14"/>
        <v>64</v>
      </c>
      <c r="BC26" s="106">
        <f t="shared" si="14"/>
        <v>65</v>
      </c>
      <c r="BD26" s="107">
        <f t="shared" si="14"/>
        <v>66</v>
      </c>
      <c r="BE26" s="106">
        <f t="shared" si="14"/>
        <v>67</v>
      </c>
      <c r="BF26" s="106">
        <f t="shared" si="14"/>
        <v>67</v>
      </c>
      <c r="BG26" s="106">
        <f t="shared" si="14"/>
        <v>68</v>
      </c>
      <c r="BH26" s="106">
        <f t="shared" si="14"/>
        <v>69</v>
      </c>
      <c r="BI26" s="107">
        <f t="shared" si="14"/>
        <v>70</v>
      </c>
      <c r="BJ26" s="106">
        <f t="shared" si="14"/>
        <v>70</v>
      </c>
      <c r="BK26" s="106">
        <f t="shared" si="14"/>
        <v>71</v>
      </c>
      <c r="BL26" s="106">
        <f t="shared" si="14"/>
        <v>72</v>
      </c>
      <c r="BM26" s="106">
        <f t="shared" si="14"/>
        <v>73</v>
      </c>
      <c r="BN26" s="107">
        <f t="shared" si="15"/>
        <v>73</v>
      </c>
      <c r="BO26" s="106">
        <f t="shared" si="15"/>
        <v>74</v>
      </c>
      <c r="BP26" s="106">
        <f t="shared" si="15"/>
        <v>75</v>
      </c>
      <c r="BQ26" s="106">
        <f t="shared" si="15"/>
        <v>76</v>
      </c>
      <c r="BR26" s="106">
        <f t="shared" si="15"/>
        <v>76</v>
      </c>
      <c r="BS26" s="107">
        <f t="shared" si="15"/>
        <v>77</v>
      </c>
      <c r="BT26" s="106">
        <f t="shared" si="15"/>
        <v>78</v>
      </c>
      <c r="BU26" s="106">
        <f t="shared" si="15"/>
        <v>79</v>
      </c>
      <c r="BV26" s="106">
        <f t="shared" si="15"/>
        <v>79</v>
      </c>
      <c r="BW26" s="106">
        <f t="shared" si="15"/>
        <v>80</v>
      </c>
      <c r="BX26" s="107">
        <f t="shared" si="15"/>
        <v>81</v>
      </c>
      <c r="BY26" s="106">
        <f t="shared" si="15"/>
        <v>82</v>
      </c>
      <c r="BZ26" s="106">
        <f t="shared" si="15"/>
        <v>83</v>
      </c>
      <c r="CA26" s="106">
        <f t="shared" si="15"/>
        <v>83</v>
      </c>
      <c r="CB26" s="106">
        <f t="shared" si="15"/>
        <v>84</v>
      </c>
      <c r="CC26" s="107">
        <f t="shared" si="15"/>
        <v>85</v>
      </c>
      <c r="CD26" s="106">
        <f t="shared" si="16"/>
        <v>86</v>
      </c>
      <c r="CE26" s="106">
        <f t="shared" si="16"/>
        <v>86</v>
      </c>
      <c r="CF26" s="106">
        <f t="shared" si="16"/>
        <v>87</v>
      </c>
      <c r="CG26" s="106">
        <f t="shared" si="16"/>
        <v>88</v>
      </c>
      <c r="CH26" s="107">
        <f t="shared" si="16"/>
        <v>89</v>
      </c>
      <c r="CI26" s="106">
        <f t="shared" si="16"/>
        <v>89</v>
      </c>
      <c r="CJ26" s="106">
        <f t="shared" si="16"/>
        <v>90</v>
      </c>
      <c r="CK26" s="106">
        <f t="shared" si="16"/>
        <v>91</v>
      </c>
      <c r="CL26" s="106">
        <f t="shared" si="16"/>
        <v>92</v>
      </c>
      <c r="CM26" s="107">
        <f t="shared" si="16"/>
        <v>92</v>
      </c>
      <c r="CN26" s="106">
        <f t="shared" si="16"/>
        <v>93</v>
      </c>
      <c r="CO26" s="106">
        <f t="shared" si="16"/>
        <v>94</v>
      </c>
      <c r="CP26" s="106">
        <f t="shared" si="16"/>
        <v>95</v>
      </c>
      <c r="CQ26" s="106">
        <f t="shared" si="16"/>
        <v>95</v>
      </c>
      <c r="CR26" s="107">
        <f t="shared" si="16"/>
        <v>96</v>
      </c>
      <c r="CS26" s="106">
        <f t="shared" si="16"/>
        <v>97</v>
      </c>
      <c r="CT26" s="106">
        <f t="shared" si="17"/>
        <v>98</v>
      </c>
      <c r="CU26" s="106">
        <f t="shared" si="17"/>
        <v>98</v>
      </c>
      <c r="CV26" s="106">
        <f t="shared" si="17"/>
        <v>99</v>
      </c>
      <c r="CW26" s="105">
        <f t="shared" si="11"/>
        <v>24</v>
      </c>
    </row>
    <row r="27" spans="1:104" s="17" customFormat="1" x14ac:dyDescent="0.25">
      <c r="A27" s="108">
        <f t="shared" si="10"/>
        <v>25</v>
      </c>
      <c r="B27" s="107">
        <f t="shared" si="19"/>
        <v>26</v>
      </c>
      <c r="C27" s="107">
        <f t="shared" si="19"/>
        <v>27</v>
      </c>
      <c r="D27" s="107">
        <f t="shared" si="19"/>
        <v>27</v>
      </c>
      <c r="E27" s="107">
        <f t="shared" si="19"/>
        <v>28</v>
      </c>
      <c r="F27" s="107">
        <f t="shared" si="19"/>
        <v>29</v>
      </c>
      <c r="G27" s="107">
        <f t="shared" si="19"/>
        <v>30</v>
      </c>
      <c r="H27" s="107">
        <f t="shared" si="19"/>
        <v>30</v>
      </c>
      <c r="I27" s="107">
        <f t="shared" si="19"/>
        <v>31</v>
      </c>
      <c r="J27" s="107">
        <f t="shared" si="19"/>
        <v>32</v>
      </c>
      <c r="K27" s="107">
        <f t="shared" si="19"/>
        <v>33</v>
      </c>
      <c r="L27" s="107">
        <f t="shared" si="19"/>
        <v>33</v>
      </c>
      <c r="M27" s="107">
        <f t="shared" si="19"/>
        <v>34</v>
      </c>
      <c r="N27" s="107">
        <f t="shared" si="19"/>
        <v>35</v>
      </c>
      <c r="O27" s="107">
        <f t="shared" si="19"/>
        <v>36</v>
      </c>
      <c r="P27" s="107">
        <f t="shared" si="19"/>
        <v>36</v>
      </c>
      <c r="Q27" s="107">
        <f t="shared" si="19"/>
        <v>37</v>
      </c>
      <c r="R27" s="107">
        <f t="shared" si="12"/>
        <v>38</v>
      </c>
      <c r="S27" s="107">
        <f t="shared" si="12"/>
        <v>39</v>
      </c>
      <c r="T27" s="107">
        <f t="shared" si="12"/>
        <v>39</v>
      </c>
      <c r="U27" s="107">
        <f t="shared" si="12"/>
        <v>40</v>
      </c>
      <c r="V27" s="107">
        <f t="shared" si="12"/>
        <v>41</v>
      </c>
      <c r="W27" s="107">
        <f t="shared" si="12"/>
        <v>42</v>
      </c>
      <c r="X27" s="107">
        <f t="shared" si="12"/>
        <v>42</v>
      </c>
      <c r="Y27" s="107">
        <f t="shared" si="12"/>
        <v>43</v>
      </c>
      <c r="Z27" s="107">
        <f t="shared" si="12"/>
        <v>44</v>
      </c>
      <c r="AA27" s="107">
        <f t="shared" si="12"/>
        <v>45</v>
      </c>
      <c r="AB27" s="107">
        <f t="shared" si="12"/>
        <v>45</v>
      </c>
      <c r="AC27" s="107">
        <f t="shared" si="12"/>
        <v>46</v>
      </c>
      <c r="AD27" s="107">
        <f t="shared" si="12"/>
        <v>47</v>
      </c>
      <c r="AE27" s="107">
        <f t="shared" si="12"/>
        <v>48</v>
      </c>
      <c r="AF27" s="107">
        <f t="shared" si="12"/>
        <v>48</v>
      </c>
      <c r="AG27" s="107">
        <f t="shared" si="12"/>
        <v>49</v>
      </c>
      <c r="AH27" s="107">
        <f t="shared" si="13"/>
        <v>50</v>
      </c>
      <c r="AI27" s="107">
        <f t="shared" si="13"/>
        <v>51</v>
      </c>
      <c r="AJ27" s="107">
        <f t="shared" si="13"/>
        <v>51</v>
      </c>
      <c r="AK27" s="107">
        <f t="shared" si="13"/>
        <v>52</v>
      </c>
      <c r="AL27" s="107">
        <f t="shared" si="13"/>
        <v>53</v>
      </c>
      <c r="AM27" s="107">
        <f t="shared" si="13"/>
        <v>54</v>
      </c>
      <c r="AN27" s="107">
        <f t="shared" si="13"/>
        <v>54</v>
      </c>
      <c r="AO27" s="107">
        <f t="shared" si="13"/>
        <v>55</v>
      </c>
      <c r="AP27" s="107">
        <f t="shared" si="13"/>
        <v>56</v>
      </c>
      <c r="AQ27" s="107">
        <f t="shared" si="13"/>
        <v>57</v>
      </c>
      <c r="AR27" s="107">
        <f t="shared" si="13"/>
        <v>57</v>
      </c>
      <c r="AS27" s="107">
        <f t="shared" si="13"/>
        <v>58</v>
      </c>
      <c r="AT27" s="107">
        <f t="shared" si="13"/>
        <v>59</v>
      </c>
      <c r="AU27" s="107">
        <f t="shared" si="13"/>
        <v>60</v>
      </c>
      <c r="AV27" s="107">
        <f t="shared" si="13"/>
        <v>60</v>
      </c>
      <c r="AW27" s="107">
        <f t="shared" si="13"/>
        <v>61</v>
      </c>
      <c r="AX27" s="107">
        <f t="shared" si="14"/>
        <v>62</v>
      </c>
      <c r="AY27" s="107">
        <f t="shared" si="14"/>
        <v>63</v>
      </c>
      <c r="AZ27" s="107">
        <f t="shared" si="14"/>
        <v>63</v>
      </c>
      <c r="BA27" s="107">
        <f t="shared" si="14"/>
        <v>64</v>
      </c>
      <c r="BB27" s="107">
        <f t="shared" si="14"/>
        <v>65</v>
      </c>
      <c r="BC27" s="107">
        <f t="shared" si="14"/>
        <v>66</v>
      </c>
      <c r="BD27" s="107">
        <f t="shared" si="14"/>
        <v>66</v>
      </c>
      <c r="BE27" s="107">
        <f t="shared" si="14"/>
        <v>67</v>
      </c>
      <c r="BF27" s="107">
        <f t="shared" si="14"/>
        <v>68</v>
      </c>
      <c r="BG27" s="107">
        <f t="shared" si="14"/>
        <v>69</v>
      </c>
      <c r="BH27" s="107">
        <f t="shared" si="14"/>
        <v>69</v>
      </c>
      <c r="BI27" s="107">
        <f t="shared" si="14"/>
        <v>70</v>
      </c>
      <c r="BJ27" s="107">
        <f t="shared" si="14"/>
        <v>71</v>
      </c>
      <c r="BK27" s="107">
        <f t="shared" si="14"/>
        <v>72</v>
      </c>
      <c r="BL27" s="107">
        <f t="shared" si="14"/>
        <v>72</v>
      </c>
      <c r="BM27" s="107">
        <f t="shared" si="14"/>
        <v>73</v>
      </c>
      <c r="BN27" s="107">
        <f t="shared" si="15"/>
        <v>74</v>
      </c>
      <c r="BO27" s="107">
        <f t="shared" si="15"/>
        <v>75</v>
      </c>
      <c r="BP27" s="107">
        <f t="shared" si="15"/>
        <v>75</v>
      </c>
      <c r="BQ27" s="107">
        <f t="shared" si="15"/>
        <v>76</v>
      </c>
      <c r="BR27" s="107">
        <f t="shared" si="15"/>
        <v>77</v>
      </c>
      <c r="BS27" s="107">
        <f t="shared" si="15"/>
        <v>78</v>
      </c>
      <c r="BT27" s="107">
        <f t="shared" si="15"/>
        <v>78</v>
      </c>
      <c r="BU27" s="107">
        <f t="shared" si="15"/>
        <v>79</v>
      </c>
      <c r="BV27" s="107">
        <f t="shared" si="15"/>
        <v>80</v>
      </c>
      <c r="BW27" s="107">
        <f t="shared" si="15"/>
        <v>81</v>
      </c>
      <c r="BX27" s="107">
        <f t="shared" si="15"/>
        <v>81</v>
      </c>
      <c r="BY27" s="107">
        <f t="shared" si="15"/>
        <v>82</v>
      </c>
      <c r="BZ27" s="107">
        <f t="shared" si="15"/>
        <v>83</v>
      </c>
      <c r="CA27" s="107">
        <f t="shared" si="15"/>
        <v>84</v>
      </c>
      <c r="CB27" s="107">
        <f t="shared" si="15"/>
        <v>84</v>
      </c>
      <c r="CC27" s="107">
        <f t="shared" si="15"/>
        <v>85</v>
      </c>
      <c r="CD27" s="107">
        <f t="shared" si="16"/>
        <v>86</v>
      </c>
      <c r="CE27" s="107">
        <f t="shared" si="16"/>
        <v>87</v>
      </c>
      <c r="CF27" s="107">
        <f t="shared" si="16"/>
        <v>87</v>
      </c>
      <c r="CG27" s="107">
        <f t="shared" si="16"/>
        <v>88</v>
      </c>
      <c r="CH27" s="107">
        <f t="shared" si="16"/>
        <v>89</v>
      </c>
      <c r="CI27" s="107">
        <f t="shared" si="16"/>
        <v>90</v>
      </c>
      <c r="CJ27" s="107">
        <f t="shared" si="16"/>
        <v>90</v>
      </c>
      <c r="CK27" s="107">
        <f t="shared" si="16"/>
        <v>91</v>
      </c>
      <c r="CL27" s="107">
        <f t="shared" si="16"/>
        <v>92</v>
      </c>
      <c r="CM27" s="107">
        <f t="shared" si="16"/>
        <v>93</v>
      </c>
      <c r="CN27" s="107">
        <f t="shared" si="16"/>
        <v>93</v>
      </c>
      <c r="CO27" s="107">
        <f t="shared" si="16"/>
        <v>94</v>
      </c>
      <c r="CP27" s="107">
        <f t="shared" si="16"/>
        <v>95</v>
      </c>
      <c r="CQ27" s="107">
        <f t="shared" si="16"/>
        <v>96</v>
      </c>
      <c r="CR27" s="107">
        <f t="shared" si="16"/>
        <v>96</v>
      </c>
      <c r="CS27" s="107">
        <f t="shared" si="16"/>
        <v>97</v>
      </c>
      <c r="CT27" s="107">
        <f t="shared" si="17"/>
        <v>98</v>
      </c>
      <c r="CU27" s="107">
        <f t="shared" si="17"/>
        <v>99</v>
      </c>
      <c r="CV27" s="107">
        <f t="shared" si="17"/>
        <v>99</v>
      </c>
      <c r="CW27" s="108">
        <f t="shared" si="11"/>
        <v>25</v>
      </c>
      <c r="CX27"/>
      <c r="CY27"/>
      <c r="CZ27"/>
    </row>
    <row r="28" spans="1:104" x14ac:dyDescent="0.25">
      <c r="A28" s="105">
        <f t="shared" si="10"/>
        <v>26</v>
      </c>
      <c r="B28" s="106">
        <f t="shared" si="19"/>
        <v>27</v>
      </c>
      <c r="C28" s="106">
        <f t="shared" si="19"/>
        <v>27</v>
      </c>
      <c r="D28" s="106">
        <f t="shared" si="19"/>
        <v>28</v>
      </c>
      <c r="E28" s="106">
        <f t="shared" si="19"/>
        <v>29</v>
      </c>
      <c r="F28" s="107">
        <f t="shared" si="19"/>
        <v>30</v>
      </c>
      <c r="G28" s="106">
        <f t="shared" si="19"/>
        <v>30</v>
      </c>
      <c r="H28" s="106">
        <f t="shared" si="19"/>
        <v>31</v>
      </c>
      <c r="I28" s="106">
        <f t="shared" si="19"/>
        <v>32</v>
      </c>
      <c r="J28" s="106">
        <f t="shared" si="19"/>
        <v>33</v>
      </c>
      <c r="K28" s="107">
        <f t="shared" si="19"/>
        <v>33</v>
      </c>
      <c r="L28" s="106">
        <f t="shared" si="19"/>
        <v>34</v>
      </c>
      <c r="M28" s="106">
        <f t="shared" si="19"/>
        <v>35</v>
      </c>
      <c r="N28" s="106">
        <f t="shared" si="19"/>
        <v>36</v>
      </c>
      <c r="O28" s="106">
        <f t="shared" si="19"/>
        <v>36</v>
      </c>
      <c r="P28" s="107">
        <f t="shared" si="19"/>
        <v>37</v>
      </c>
      <c r="Q28" s="106">
        <f t="shared" si="19"/>
        <v>38</v>
      </c>
      <c r="R28" s="106">
        <f t="shared" si="12"/>
        <v>39</v>
      </c>
      <c r="S28" s="106">
        <f t="shared" si="12"/>
        <v>39</v>
      </c>
      <c r="T28" s="106">
        <f t="shared" si="12"/>
        <v>40</v>
      </c>
      <c r="U28" s="107">
        <f t="shared" si="12"/>
        <v>41</v>
      </c>
      <c r="V28" s="106">
        <f t="shared" si="12"/>
        <v>42</v>
      </c>
      <c r="W28" s="106">
        <f t="shared" si="12"/>
        <v>42</v>
      </c>
      <c r="X28" s="106">
        <f t="shared" si="12"/>
        <v>43</v>
      </c>
      <c r="Y28" s="106">
        <f t="shared" si="12"/>
        <v>44</v>
      </c>
      <c r="Z28" s="107">
        <f t="shared" si="12"/>
        <v>45</v>
      </c>
      <c r="AA28" s="106">
        <f t="shared" si="12"/>
        <v>45</v>
      </c>
      <c r="AB28" s="106">
        <f t="shared" si="12"/>
        <v>46</v>
      </c>
      <c r="AC28" s="106">
        <f t="shared" si="12"/>
        <v>47</v>
      </c>
      <c r="AD28" s="106">
        <f t="shared" si="12"/>
        <v>47</v>
      </c>
      <c r="AE28" s="107">
        <f t="shared" si="12"/>
        <v>48</v>
      </c>
      <c r="AF28" s="106">
        <f t="shared" si="12"/>
        <v>49</v>
      </c>
      <c r="AG28" s="106">
        <f t="shared" si="12"/>
        <v>50</v>
      </c>
      <c r="AH28" s="106">
        <f t="shared" si="13"/>
        <v>50</v>
      </c>
      <c r="AI28" s="106">
        <f t="shared" si="13"/>
        <v>51</v>
      </c>
      <c r="AJ28" s="107">
        <f t="shared" si="13"/>
        <v>52</v>
      </c>
      <c r="AK28" s="106">
        <f t="shared" si="13"/>
        <v>53</v>
      </c>
      <c r="AL28" s="106">
        <f t="shared" si="13"/>
        <v>53</v>
      </c>
      <c r="AM28" s="106">
        <f t="shared" si="13"/>
        <v>54</v>
      </c>
      <c r="AN28" s="106">
        <f t="shared" si="13"/>
        <v>55</v>
      </c>
      <c r="AO28" s="107">
        <f t="shared" si="13"/>
        <v>56</v>
      </c>
      <c r="AP28" s="106">
        <f t="shared" si="13"/>
        <v>56</v>
      </c>
      <c r="AQ28" s="106">
        <f t="shared" si="13"/>
        <v>57</v>
      </c>
      <c r="AR28" s="106">
        <f t="shared" si="13"/>
        <v>58</v>
      </c>
      <c r="AS28" s="106">
        <f t="shared" si="13"/>
        <v>59</v>
      </c>
      <c r="AT28" s="107">
        <f t="shared" si="13"/>
        <v>59</v>
      </c>
      <c r="AU28" s="106">
        <f t="shared" si="13"/>
        <v>60</v>
      </c>
      <c r="AV28" s="106">
        <f t="shared" si="13"/>
        <v>61</v>
      </c>
      <c r="AW28" s="106">
        <f t="shared" si="13"/>
        <v>62</v>
      </c>
      <c r="AX28" s="106">
        <f t="shared" si="14"/>
        <v>62</v>
      </c>
      <c r="AY28" s="107">
        <f t="shared" si="14"/>
        <v>63</v>
      </c>
      <c r="AZ28" s="106">
        <f t="shared" si="14"/>
        <v>64</v>
      </c>
      <c r="BA28" s="106">
        <f t="shared" si="14"/>
        <v>64</v>
      </c>
      <c r="BB28" s="106">
        <f t="shared" si="14"/>
        <v>65</v>
      </c>
      <c r="BC28" s="106">
        <f t="shared" si="14"/>
        <v>66</v>
      </c>
      <c r="BD28" s="107">
        <f t="shared" si="14"/>
        <v>67</v>
      </c>
      <c r="BE28" s="106">
        <f t="shared" si="14"/>
        <v>67</v>
      </c>
      <c r="BF28" s="106">
        <f t="shared" si="14"/>
        <v>68</v>
      </c>
      <c r="BG28" s="106">
        <f t="shared" si="14"/>
        <v>69</v>
      </c>
      <c r="BH28" s="106">
        <f t="shared" si="14"/>
        <v>70</v>
      </c>
      <c r="BI28" s="107">
        <f t="shared" si="14"/>
        <v>70</v>
      </c>
      <c r="BJ28" s="106">
        <f t="shared" si="14"/>
        <v>71</v>
      </c>
      <c r="BK28" s="106">
        <f t="shared" si="14"/>
        <v>72</v>
      </c>
      <c r="BL28" s="106">
        <f t="shared" si="14"/>
        <v>73</v>
      </c>
      <c r="BM28" s="106">
        <f t="shared" si="14"/>
        <v>73</v>
      </c>
      <c r="BN28" s="107">
        <f t="shared" si="15"/>
        <v>74</v>
      </c>
      <c r="BO28" s="106">
        <f t="shared" si="15"/>
        <v>75</v>
      </c>
      <c r="BP28" s="106">
        <f t="shared" si="15"/>
        <v>76</v>
      </c>
      <c r="BQ28" s="106">
        <f t="shared" si="15"/>
        <v>76</v>
      </c>
      <c r="BR28" s="106">
        <f t="shared" si="15"/>
        <v>77</v>
      </c>
      <c r="BS28" s="107">
        <f t="shared" si="15"/>
        <v>78</v>
      </c>
      <c r="BT28" s="106">
        <f t="shared" si="15"/>
        <v>79</v>
      </c>
      <c r="BU28" s="106">
        <f t="shared" si="15"/>
        <v>79</v>
      </c>
      <c r="BV28" s="106">
        <f t="shared" si="15"/>
        <v>80</v>
      </c>
      <c r="BW28" s="106">
        <f t="shared" si="15"/>
        <v>81</v>
      </c>
      <c r="BX28" s="107">
        <f t="shared" si="15"/>
        <v>82</v>
      </c>
      <c r="BY28" s="106">
        <f t="shared" si="15"/>
        <v>82</v>
      </c>
      <c r="BZ28" s="106">
        <f t="shared" si="15"/>
        <v>83</v>
      </c>
      <c r="CA28" s="106">
        <f t="shared" si="15"/>
        <v>84</v>
      </c>
      <c r="CB28" s="106">
        <f t="shared" si="15"/>
        <v>84</v>
      </c>
      <c r="CC28" s="107">
        <f t="shared" si="15"/>
        <v>85</v>
      </c>
      <c r="CD28" s="106">
        <f t="shared" si="16"/>
        <v>86</v>
      </c>
      <c r="CE28" s="106">
        <f t="shared" si="16"/>
        <v>87</v>
      </c>
      <c r="CF28" s="106">
        <f t="shared" si="16"/>
        <v>87</v>
      </c>
      <c r="CG28" s="106">
        <f t="shared" si="16"/>
        <v>88</v>
      </c>
      <c r="CH28" s="107">
        <f t="shared" si="16"/>
        <v>89</v>
      </c>
      <c r="CI28" s="106">
        <f t="shared" si="16"/>
        <v>90</v>
      </c>
      <c r="CJ28" s="106">
        <f t="shared" si="16"/>
        <v>90</v>
      </c>
      <c r="CK28" s="106">
        <f t="shared" si="16"/>
        <v>91</v>
      </c>
      <c r="CL28" s="106">
        <f t="shared" si="16"/>
        <v>92</v>
      </c>
      <c r="CM28" s="107">
        <f t="shared" si="16"/>
        <v>93</v>
      </c>
      <c r="CN28" s="106">
        <f t="shared" si="16"/>
        <v>93</v>
      </c>
      <c r="CO28" s="106">
        <f t="shared" si="16"/>
        <v>94</v>
      </c>
      <c r="CP28" s="106">
        <f t="shared" si="16"/>
        <v>95</v>
      </c>
      <c r="CQ28" s="106">
        <f t="shared" si="16"/>
        <v>96</v>
      </c>
      <c r="CR28" s="107">
        <f t="shared" si="16"/>
        <v>96</v>
      </c>
      <c r="CS28" s="106">
        <f t="shared" si="16"/>
        <v>97</v>
      </c>
      <c r="CT28" s="106">
        <f t="shared" si="17"/>
        <v>98</v>
      </c>
      <c r="CU28" s="106">
        <f t="shared" si="17"/>
        <v>99</v>
      </c>
      <c r="CV28" s="106">
        <f t="shared" si="17"/>
        <v>99</v>
      </c>
      <c r="CW28" s="105">
        <f t="shared" si="11"/>
        <v>26</v>
      </c>
    </row>
    <row r="29" spans="1:104" x14ac:dyDescent="0.25">
      <c r="A29" s="105">
        <f t="shared" si="10"/>
        <v>27</v>
      </c>
      <c r="B29" s="106">
        <f t="shared" si="19"/>
        <v>28</v>
      </c>
      <c r="C29" s="106">
        <f t="shared" si="19"/>
        <v>28</v>
      </c>
      <c r="D29" s="106">
        <f t="shared" si="19"/>
        <v>29</v>
      </c>
      <c r="E29" s="106">
        <f t="shared" si="19"/>
        <v>30</v>
      </c>
      <c r="F29" s="107">
        <f t="shared" si="19"/>
        <v>31</v>
      </c>
      <c r="G29" s="106">
        <f t="shared" si="19"/>
        <v>31</v>
      </c>
      <c r="H29" s="106">
        <f t="shared" si="19"/>
        <v>32</v>
      </c>
      <c r="I29" s="106">
        <f t="shared" si="19"/>
        <v>33</v>
      </c>
      <c r="J29" s="106">
        <f t="shared" si="19"/>
        <v>34</v>
      </c>
      <c r="K29" s="107">
        <f t="shared" si="19"/>
        <v>34</v>
      </c>
      <c r="L29" s="106">
        <f t="shared" si="19"/>
        <v>35</v>
      </c>
      <c r="M29" s="106">
        <f t="shared" si="19"/>
        <v>36</v>
      </c>
      <c r="N29" s="106">
        <f t="shared" si="19"/>
        <v>36</v>
      </c>
      <c r="O29" s="106">
        <f t="shared" si="19"/>
        <v>37</v>
      </c>
      <c r="P29" s="107">
        <f t="shared" si="19"/>
        <v>38</v>
      </c>
      <c r="Q29" s="106">
        <f t="shared" si="19"/>
        <v>39</v>
      </c>
      <c r="R29" s="106">
        <f t="shared" si="12"/>
        <v>39</v>
      </c>
      <c r="S29" s="106">
        <f t="shared" si="12"/>
        <v>40</v>
      </c>
      <c r="T29" s="106">
        <f t="shared" si="12"/>
        <v>41</v>
      </c>
      <c r="U29" s="107">
        <f t="shared" si="12"/>
        <v>42</v>
      </c>
      <c r="V29" s="106">
        <f t="shared" si="12"/>
        <v>42</v>
      </c>
      <c r="W29" s="106">
        <f t="shared" si="12"/>
        <v>43</v>
      </c>
      <c r="X29" s="106">
        <f t="shared" si="12"/>
        <v>44</v>
      </c>
      <c r="Y29" s="106">
        <f t="shared" si="12"/>
        <v>45</v>
      </c>
      <c r="Z29" s="107">
        <f t="shared" si="12"/>
        <v>45</v>
      </c>
      <c r="AA29" s="106">
        <f t="shared" si="12"/>
        <v>46</v>
      </c>
      <c r="AB29" s="106">
        <f t="shared" si="12"/>
        <v>47</v>
      </c>
      <c r="AC29" s="106">
        <f t="shared" si="12"/>
        <v>47</v>
      </c>
      <c r="AD29" s="106">
        <f t="shared" si="12"/>
        <v>48</v>
      </c>
      <c r="AE29" s="107">
        <f t="shared" si="12"/>
        <v>49</v>
      </c>
      <c r="AF29" s="106">
        <f t="shared" si="12"/>
        <v>50</v>
      </c>
      <c r="AG29" s="106">
        <f t="shared" si="12"/>
        <v>50</v>
      </c>
      <c r="AH29" s="106">
        <f t="shared" si="13"/>
        <v>51</v>
      </c>
      <c r="AI29" s="106">
        <f t="shared" si="13"/>
        <v>52</v>
      </c>
      <c r="AJ29" s="107">
        <f t="shared" si="13"/>
        <v>53</v>
      </c>
      <c r="AK29" s="106">
        <f t="shared" si="13"/>
        <v>53</v>
      </c>
      <c r="AL29" s="106">
        <f t="shared" si="13"/>
        <v>54</v>
      </c>
      <c r="AM29" s="106">
        <f t="shared" si="13"/>
        <v>55</v>
      </c>
      <c r="AN29" s="106">
        <f t="shared" si="13"/>
        <v>55</v>
      </c>
      <c r="AO29" s="107">
        <f t="shared" si="13"/>
        <v>56</v>
      </c>
      <c r="AP29" s="106">
        <f t="shared" si="13"/>
        <v>57</v>
      </c>
      <c r="AQ29" s="106">
        <f t="shared" si="13"/>
        <v>58</v>
      </c>
      <c r="AR29" s="106">
        <f t="shared" si="13"/>
        <v>58</v>
      </c>
      <c r="AS29" s="106">
        <f t="shared" si="13"/>
        <v>59</v>
      </c>
      <c r="AT29" s="107">
        <f t="shared" si="13"/>
        <v>60</v>
      </c>
      <c r="AU29" s="106">
        <f t="shared" si="13"/>
        <v>61</v>
      </c>
      <c r="AV29" s="106">
        <f t="shared" si="13"/>
        <v>61</v>
      </c>
      <c r="AW29" s="106">
        <f t="shared" si="13"/>
        <v>62</v>
      </c>
      <c r="AX29" s="106">
        <f t="shared" si="14"/>
        <v>63</v>
      </c>
      <c r="AY29" s="107">
        <f t="shared" si="14"/>
        <v>64</v>
      </c>
      <c r="AZ29" s="106">
        <f t="shared" si="14"/>
        <v>64</v>
      </c>
      <c r="BA29" s="106">
        <f t="shared" si="14"/>
        <v>65</v>
      </c>
      <c r="BB29" s="106">
        <f t="shared" si="14"/>
        <v>66</v>
      </c>
      <c r="BC29" s="106">
        <f t="shared" si="14"/>
        <v>66</v>
      </c>
      <c r="BD29" s="107">
        <f t="shared" si="14"/>
        <v>67</v>
      </c>
      <c r="BE29" s="106">
        <f t="shared" si="14"/>
        <v>68</v>
      </c>
      <c r="BF29" s="106">
        <f t="shared" si="14"/>
        <v>69</v>
      </c>
      <c r="BG29" s="106">
        <f t="shared" si="14"/>
        <v>69</v>
      </c>
      <c r="BH29" s="106">
        <f t="shared" si="14"/>
        <v>70</v>
      </c>
      <c r="BI29" s="107">
        <f t="shared" si="14"/>
        <v>71</v>
      </c>
      <c r="BJ29" s="106">
        <f t="shared" si="14"/>
        <v>72</v>
      </c>
      <c r="BK29" s="106">
        <f t="shared" si="14"/>
        <v>72</v>
      </c>
      <c r="BL29" s="106">
        <f t="shared" si="14"/>
        <v>73</v>
      </c>
      <c r="BM29" s="106">
        <f t="shared" si="14"/>
        <v>74</v>
      </c>
      <c r="BN29" s="107">
        <f t="shared" si="15"/>
        <v>74</v>
      </c>
      <c r="BO29" s="106">
        <f t="shared" si="15"/>
        <v>75</v>
      </c>
      <c r="BP29" s="106">
        <f t="shared" si="15"/>
        <v>76</v>
      </c>
      <c r="BQ29" s="106">
        <f t="shared" si="15"/>
        <v>77</v>
      </c>
      <c r="BR29" s="106">
        <f t="shared" si="15"/>
        <v>77</v>
      </c>
      <c r="BS29" s="107">
        <f t="shared" si="15"/>
        <v>78</v>
      </c>
      <c r="BT29" s="106">
        <f t="shared" si="15"/>
        <v>79</v>
      </c>
      <c r="BU29" s="106">
        <f t="shared" si="15"/>
        <v>80</v>
      </c>
      <c r="BV29" s="106">
        <f t="shared" si="15"/>
        <v>80</v>
      </c>
      <c r="BW29" s="106">
        <f t="shared" si="15"/>
        <v>81</v>
      </c>
      <c r="BX29" s="107">
        <f t="shared" si="15"/>
        <v>82</v>
      </c>
      <c r="BY29" s="106">
        <f t="shared" si="15"/>
        <v>82</v>
      </c>
      <c r="BZ29" s="106">
        <f t="shared" si="15"/>
        <v>83</v>
      </c>
      <c r="CA29" s="106">
        <f t="shared" si="15"/>
        <v>84</v>
      </c>
      <c r="CB29" s="106">
        <f t="shared" si="15"/>
        <v>85</v>
      </c>
      <c r="CC29" s="107">
        <f t="shared" si="15"/>
        <v>85</v>
      </c>
      <c r="CD29" s="106">
        <f t="shared" si="16"/>
        <v>86</v>
      </c>
      <c r="CE29" s="106">
        <f t="shared" si="16"/>
        <v>87</v>
      </c>
      <c r="CF29" s="106">
        <f t="shared" si="16"/>
        <v>88</v>
      </c>
      <c r="CG29" s="106">
        <f t="shared" si="16"/>
        <v>88</v>
      </c>
      <c r="CH29" s="107">
        <f t="shared" si="16"/>
        <v>89</v>
      </c>
      <c r="CI29" s="106">
        <f t="shared" si="16"/>
        <v>90</v>
      </c>
      <c r="CJ29" s="106">
        <f t="shared" si="16"/>
        <v>91</v>
      </c>
      <c r="CK29" s="106">
        <f t="shared" si="16"/>
        <v>91</v>
      </c>
      <c r="CL29" s="106">
        <f t="shared" si="16"/>
        <v>92</v>
      </c>
      <c r="CM29" s="107">
        <f t="shared" si="16"/>
        <v>93</v>
      </c>
      <c r="CN29" s="106">
        <f t="shared" si="16"/>
        <v>93</v>
      </c>
      <c r="CO29" s="106">
        <f t="shared" si="16"/>
        <v>94</v>
      </c>
      <c r="CP29" s="106">
        <f t="shared" si="16"/>
        <v>95</v>
      </c>
      <c r="CQ29" s="106">
        <f t="shared" si="16"/>
        <v>96</v>
      </c>
      <c r="CR29" s="107">
        <f t="shared" si="16"/>
        <v>96</v>
      </c>
      <c r="CS29" s="106">
        <f t="shared" si="16"/>
        <v>97</v>
      </c>
      <c r="CT29" s="106">
        <f t="shared" si="17"/>
        <v>98</v>
      </c>
      <c r="CU29" s="106">
        <f t="shared" si="17"/>
        <v>99</v>
      </c>
      <c r="CV29" s="106">
        <f t="shared" si="17"/>
        <v>99</v>
      </c>
      <c r="CW29" s="105">
        <f t="shared" si="11"/>
        <v>27</v>
      </c>
    </row>
    <row r="30" spans="1:104" x14ac:dyDescent="0.25">
      <c r="A30" s="105">
        <f t="shared" si="10"/>
        <v>28</v>
      </c>
      <c r="B30" s="106">
        <f t="shared" si="19"/>
        <v>29</v>
      </c>
      <c r="C30" s="106">
        <f t="shared" si="19"/>
        <v>29</v>
      </c>
      <c r="D30" s="106">
        <f t="shared" si="19"/>
        <v>30</v>
      </c>
      <c r="E30" s="106">
        <f t="shared" si="19"/>
        <v>31</v>
      </c>
      <c r="F30" s="107">
        <f t="shared" si="19"/>
        <v>32</v>
      </c>
      <c r="G30" s="106">
        <f t="shared" si="19"/>
        <v>32</v>
      </c>
      <c r="H30" s="106">
        <f t="shared" si="19"/>
        <v>33</v>
      </c>
      <c r="I30" s="106">
        <f t="shared" si="19"/>
        <v>34</v>
      </c>
      <c r="J30" s="106">
        <f t="shared" si="19"/>
        <v>34</v>
      </c>
      <c r="K30" s="107">
        <f t="shared" si="19"/>
        <v>35</v>
      </c>
      <c r="L30" s="106">
        <f t="shared" si="19"/>
        <v>36</v>
      </c>
      <c r="M30" s="106">
        <f t="shared" si="19"/>
        <v>37</v>
      </c>
      <c r="N30" s="106">
        <f t="shared" si="19"/>
        <v>37</v>
      </c>
      <c r="O30" s="106">
        <f t="shared" si="19"/>
        <v>38</v>
      </c>
      <c r="P30" s="107">
        <f t="shared" si="19"/>
        <v>39</v>
      </c>
      <c r="Q30" s="106">
        <f t="shared" si="19"/>
        <v>40</v>
      </c>
      <c r="R30" s="106">
        <f t="shared" si="12"/>
        <v>40</v>
      </c>
      <c r="S30" s="106">
        <f t="shared" si="12"/>
        <v>41</v>
      </c>
      <c r="T30" s="106">
        <f t="shared" si="12"/>
        <v>42</v>
      </c>
      <c r="U30" s="107">
        <f t="shared" si="12"/>
        <v>42</v>
      </c>
      <c r="V30" s="106">
        <f t="shared" si="12"/>
        <v>43</v>
      </c>
      <c r="W30" s="106">
        <f t="shared" si="12"/>
        <v>44</v>
      </c>
      <c r="X30" s="106">
        <f t="shared" si="12"/>
        <v>45</v>
      </c>
      <c r="Y30" s="106">
        <f t="shared" si="12"/>
        <v>45</v>
      </c>
      <c r="Z30" s="107">
        <f t="shared" si="12"/>
        <v>46</v>
      </c>
      <c r="AA30" s="106">
        <f t="shared" si="12"/>
        <v>47</v>
      </c>
      <c r="AB30" s="106">
        <f t="shared" si="12"/>
        <v>47</v>
      </c>
      <c r="AC30" s="106">
        <f t="shared" si="12"/>
        <v>48</v>
      </c>
      <c r="AD30" s="106">
        <f t="shared" si="12"/>
        <v>49</v>
      </c>
      <c r="AE30" s="107">
        <f t="shared" si="12"/>
        <v>50</v>
      </c>
      <c r="AF30" s="106">
        <f t="shared" si="12"/>
        <v>50</v>
      </c>
      <c r="AG30" s="106">
        <f t="shared" si="12"/>
        <v>51</v>
      </c>
      <c r="AH30" s="106">
        <f t="shared" si="13"/>
        <v>52</v>
      </c>
      <c r="AI30" s="106">
        <f t="shared" si="13"/>
        <v>52</v>
      </c>
      <c r="AJ30" s="107">
        <f t="shared" si="13"/>
        <v>53</v>
      </c>
      <c r="AK30" s="106">
        <f t="shared" si="13"/>
        <v>54</v>
      </c>
      <c r="AL30" s="106">
        <f t="shared" si="13"/>
        <v>55</v>
      </c>
      <c r="AM30" s="106">
        <f t="shared" si="13"/>
        <v>55</v>
      </c>
      <c r="AN30" s="106">
        <f t="shared" si="13"/>
        <v>56</v>
      </c>
      <c r="AO30" s="107">
        <f t="shared" si="13"/>
        <v>57</v>
      </c>
      <c r="AP30" s="106">
        <f t="shared" si="13"/>
        <v>58</v>
      </c>
      <c r="AQ30" s="106">
        <f t="shared" si="13"/>
        <v>58</v>
      </c>
      <c r="AR30" s="106">
        <f t="shared" si="13"/>
        <v>59</v>
      </c>
      <c r="AS30" s="106">
        <f t="shared" si="13"/>
        <v>60</v>
      </c>
      <c r="AT30" s="107">
        <f t="shared" si="13"/>
        <v>60</v>
      </c>
      <c r="AU30" s="106">
        <f t="shared" si="13"/>
        <v>61</v>
      </c>
      <c r="AV30" s="106">
        <f t="shared" si="13"/>
        <v>62</v>
      </c>
      <c r="AW30" s="106">
        <f t="shared" si="13"/>
        <v>63</v>
      </c>
      <c r="AX30" s="106">
        <f t="shared" si="14"/>
        <v>63</v>
      </c>
      <c r="AY30" s="107">
        <f t="shared" si="14"/>
        <v>64</v>
      </c>
      <c r="AZ30" s="106">
        <f t="shared" si="14"/>
        <v>65</v>
      </c>
      <c r="BA30" s="106">
        <f t="shared" si="14"/>
        <v>65</v>
      </c>
      <c r="BB30" s="106">
        <f t="shared" si="14"/>
        <v>66</v>
      </c>
      <c r="BC30" s="106">
        <f t="shared" si="14"/>
        <v>67</v>
      </c>
      <c r="BD30" s="107">
        <f t="shared" si="14"/>
        <v>68</v>
      </c>
      <c r="BE30" s="106">
        <f t="shared" si="14"/>
        <v>68</v>
      </c>
      <c r="BF30" s="106">
        <f t="shared" si="14"/>
        <v>69</v>
      </c>
      <c r="BG30" s="106">
        <f t="shared" si="14"/>
        <v>70</v>
      </c>
      <c r="BH30" s="106">
        <f t="shared" si="14"/>
        <v>70</v>
      </c>
      <c r="BI30" s="107">
        <f t="shared" si="14"/>
        <v>71</v>
      </c>
      <c r="BJ30" s="106">
        <f t="shared" si="14"/>
        <v>72</v>
      </c>
      <c r="BK30" s="106">
        <f t="shared" si="14"/>
        <v>73</v>
      </c>
      <c r="BL30" s="106">
        <f t="shared" si="14"/>
        <v>73</v>
      </c>
      <c r="BM30" s="106">
        <f t="shared" si="14"/>
        <v>74</v>
      </c>
      <c r="BN30" s="107">
        <f t="shared" si="15"/>
        <v>75</v>
      </c>
      <c r="BO30" s="106">
        <f t="shared" si="15"/>
        <v>76</v>
      </c>
      <c r="BP30" s="106">
        <f t="shared" si="15"/>
        <v>76</v>
      </c>
      <c r="BQ30" s="106">
        <f t="shared" si="15"/>
        <v>77</v>
      </c>
      <c r="BR30" s="106">
        <f t="shared" si="15"/>
        <v>78</v>
      </c>
      <c r="BS30" s="107">
        <f t="shared" si="15"/>
        <v>78</v>
      </c>
      <c r="BT30" s="106">
        <f t="shared" si="15"/>
        <v>79</v>
      </c>
      <c r="BU30" s="106">
        <f t="shared" si="15"/>
        <v>80</v>
      </c>
      <c r="BV30" s="106">
        <f t="shared" si="15"/>
        <v>81</v>
      </c>
      <c r="BW30" s="106">
        <f t="shared" si="15"/>
        <v>81</v>
      </c>
      <c r="BX30" s="107">
        <f t="shared" si="15"/>
        <v>82</v>
      </c>
      <c r="BY30" s="106">
        <f t="shared" si="15"/>
        <v>83</v>
      </c>
      <c r="BZ30" s="106">
        <f t="shared" si="15"/>
        <v>83</v>
      </c>
      <c r="CA30" s="106">
        <f t="shared" si="15"/>
        <v>84</v>
      </c>
      <c r="CB30" s="106">
        <f t="shared" si="15"/>
        <v>85</v>
      </c>
      <c r="CC30" s="107">
        <f t="shared" si="15"/>
        <v>86</v>
      </c>
      <c r="CD30" s="106">
        <f t="shared" si="16"/>
        <v>86</v>
      </c>
      <c r="CE30" s="106">
        <f t="shared" si="16"/>
        <v>87</v>
      </c>
      <c r="CF30" s="106">
        <f t="shared" si="16"/>
        <v>88</v>
      </c>
      <c r="CG30" s="106">
        <f t="shared" si="16"/>
        <v>88</v>
      </c>
      <c r="CH30" s="107">
        <f t="shared" si="16"/>
        <v>89</v>
      </c>
      <c r="CI30" s="106">
        <f t="shared" si="16"/>
        <v>90</v>
      </c>
      <c r="CJ30" s="106">
        <f t="shared" si="16"/>
        <v>91</v>
      </c>
      <c r="CK30" s="106">
        <f t="shared" si="16"/>
        <v>91</v>
      </c>
      <c r="CL30" s="106">
        <f t="shared" si="16"/>
        <v>92</v>
      </c>
      <c r="CM30" s="107">
        <f t="shared" si="16"/>
        <v>93</v>
      </c>
      <c r="CN30" s="106">
        <f t="shared" si="16"/>
        <v>94</v>
      </c>
      <c r="CO30" s="106">
        <f t="shared" si="16"/>
        <v>94</v>
      </c>
      <c r="CP30" s="106">
        <f t="shared" si="16"/>
        <v>95</v>
      </c>
      <c r="CQ30" s="106">
        <f t="shared" si="16"/>
        <v>96</v>
      </c>
      <c r="CR30" s="107">
        <f t="shared" si="16"/>
        <v>96</v>
      </c>
      <c r="CS30" s="106">
        <f t="shared" si="16"/>
        <v>97</v>
      </c>
      <c r="CT30" s="106">
        <f t="shared" si="17"/>
        <v>98</v>
      </c>
      <c r="CU30" s="106">
        <f t="shared" si="17"/>
        <v>99</v>
      </c>
      <c r="CV30" s="106">
        <f t="shared" si="17"/>
        <v>99</v>
      </c>
      <c r="CW30" s="105">
        <f t="shared" si="11"/>
        <v>28</v>
      </c>
    </row>
    <row r="31" spans="1:104" x14ac:dyDescent="0.25">
      <c r="A31" s="105">
        <f t="shared" si="10"/>
        <v>29</v>
      </c>
      <c r="B31" s="106">
        <f t="shared" si="19"/>
        <v>30</v>
      </c>
      <c r="C31" s="106">
        <f t="shared" si="19"/>
        <v>30</v>
      </c>
      <c r="D31" s="106">
        <f t="shared" si="19"/>
        <v>31</v>
      </c>
      <c r="E31" s="106">
        <f t="shared" si="19"/>
        <v>32</v>
      </c>
      <c r="F31" s="107">
        <f t="shared" si="19"/>
        <v>33</v>
      </c>
      <c r="G31" s="106">
        <f t="shared" si="19"/>
        <v>33</v>
      </c>
      <c r="H31" s="106">
        <f t="shared" si="19"/>
        <v>34</v>
      </c>
      <c r="I31" s="106">
        <f t="shared" si="19"/>
        <v>35</v>
      </c>
      <c r="J31" s="106">
        <f t="shared" si="19"/>
        <v>35</v>
      </c>
      <c r="K31" s="107">
        <f t="shared" si="19"/>
        <v>36</v>
      </c>
      <c r="L31" s="106">
        <f t="shared" si="19"/>
        <v>37</v>
      </c>
      <c r="M31" s="106">
        <f t="shared" si="19"/>
        <v>38</v>
      </c>
      <c r="N31" s="106">
        <f t="shared" si="19"/>
        <v>38</v>
      </c>
      <c r="O31" s="106">
        <f t="shared" si="19"/>
        <v>39</v>
      </c>
      <c r="P31" s="107">
        <f t="shared" si="19"/>
        <v>40</v>
      </c>
      <c r="Q31" s="106">
        <f t="shared" si="19"/>
        <v>40</v>
      </c>
      <c r="R31" s="106">
        <f t="shared" si="12"/>
        <v>41</v>
      </c>
      <c r="S31" s="106">
        <f t="shared" si="12"/>
        <v>42</v>
      </c>
      <c r="T31" s="106">
        <f t="shared" si="12"/>
        <v>42</v>
      </c>
      <c r="U31" s="107">
        <f t="shared" si="12"/>
        <v>43</v>
      </c>
      <c r="V31" s="106">
        <f t="shared" si="12"/>
        <v>44</v>
      </c>
      <c r="W31" s="106">
        <f t="shared" si="12"/>
        <v>45</v>
      </c>
      <c r="X31" s="106">
        <f t="shared" si="12"/>
        <v>45</v>
      </c>
      <c r="Y31" s="106">
        <f t="shared" si="12"/>
        <v>46</v>
      </c>
      <c r="Z31" s="107">
        <f t="shared" si="12"/>
        <v>47</v>
      </c>
      <c r="AA31" s="106">
        <f t="shared" si="12"/>
        <v>47</v>
      </c>
      <c r="AB31" s="106">
        <f t="shared" si="12"/>
        <v>48</v>
      </c>
      <c r="AC31" s="106">
        <f t="shared" si="12"/>
        <v>49</v>
      </c>
      <c r="AD31" s="106">
        <f t="shared" si="12"/>
        <v>50</v>
      </c>
      <c r="AE31" s="107">
        <f t="shared" si="12"/>
        <v>50</v>
      </c>
      <c r="AF31" s="106">
        <f t="shared" si="12"/>
        <v>51</v>
      </c>
      <c r="AG31" s="106">
        <f t="shared" si="12"/>
        <v>52</v>
      </c>
      <c r="AH31" s="106">
        <f t="shared" si="13"/>
        <v>52</v>
      </c>
      <c r="AI31" s="106">
        <f t="shared" si="13"/>
        <v>53</v>
      </c>
      <c r="AJ31" s="107">
        <f t="shared" si="13"/>
        <v>54</v>
      </c>
      <c r="AK31" s="106">
        <f t="shared" si="13"/>
        <v>55</v>
      </c>
      <c r="AL31" s="106">
        <f t="shared" si="13"/>
        <v>55</v>
      </c>
      <c r="AM31" s="106">
        <f t="shared" si="13"/>
        <v>56</v>
      </c>
      <c r="AN31" s="106">
        <f t="shared" si="13"/>
        <v>57</v>
      </c>
      <c r="AO31" s="107">
        <f t="shared" si="13"/>
        <v>57</v>
      </c>
      <c r="AP31" s="106">
        <f t="shared" si="13"/>
        <v>58</v>
      </c>
      <c r="AQ31" s="106">
        <f t="shared" si="13"/>
        <v>59</v>
      </c>
      <c r="AR31" s="106">
        <f t="shared" si="13"/>
        <v>60</v>
      </c>
      <c r="AS31" s="106">
        <f t="shared" si="13"/>
        <v>60</v>
      </c>
      <c r="AT31" s="107">
        <f t="shared" si="13"/>
        <v>61</v>
      </c>
      <c r="AU31" s="106">
        <f t="shared" si="13"/>
        <v>62</v>
      </c>
      <c r="AV31" s="106">
        <f t="shared" si="13"/>
        <v>62</v>
      </c>
      <c r="AW31" s="106">
        <f t="shared" si="13"/>
        <v>63</v>
      </c>
      <c r="AX31" s="106">
        <f t="shared" si="14"/>
        <v>64</v>
      </c>
      <c r="AY31" s="107">
        <f t="shared" si="14"/>
        <v>65</v>
      </c>
      <c r="AZ31" s="106">
        <f t="shared" si="14"/>
        <v>65</v>
      </c>
      <c r="BA31" s="106">
        <f t="shared" si="14"/>
        <v>66</v>
      </c>
      <c r="BB31" s="106">
        <f t="shared" si="14"/>
        <v>67</v>
      </c>
      <c r="BC31" s="106">
        <f t="shared" si="14"/>
        <v>67</v>
      </c>
      <c r="BD31" s="107">
        <f t="shared" si="14"/>
        <v>68</v>
      </c>
      <c r="BE31" s="106">
        <f t="shared" si="14"/>
        <v>69</v>
      </c>
      <c r="BF31" s="106">
        <f t="shared" si="14"/>
        <v>69</v>
      </c>
      <c r="BG31" s="106">
        <f t="shared" si="14"/>
        <v>70</v>
      </c>
      <c r="BH31" s="106">
        <f t="shared" si="14"/>
        <v>71</v>
      </c>
      <c r="BI31" s="107">
        <f t="shared" si="14"/>
        <v>72</v>
      </c>
      <c r="BJ31" s="106">
        <f t="shared" si="14"/>
        <v>72</v>
      </c>
      <c r="BK31" s="106">
        <f t="shared" si="14"/>
        <v>73</v>
      </c>
      <c r="BL31" s="106">
        <f t="shared" si="14"/>
        <v>74</v>
      </c>
      <c r="BM31" s="106">
        <f t="shared" si="14"/>
        <v>74</v>
      </c>
      <c r="BN31" s="107">
        <f t="shared" si="15"/>
        <v>75</v>
      </c>
      <c r="BO31" s="106">
        <f t="shared" si="15"/>
        <v>76</v>
      </c>
      <c r="BP31" s="106">
        <f t="shared" si="15"/>
        <v>77</v>
      </c>
      <c r="BQ31" s="106">
        <f t="shared" si="15"/>
        <v>77</v>
      </c>
      <c r="BR31" s="106">
        <f t="shared" si="15"/>
        <v>78</v>
      </c>
      <c r="BS31" s="107">
        <f t="shared" si="15"/>
        <v>79</v>
      </c>
      <c r="BT31" s="106">
        <f t="shared" si="15"/>
        <v>79</v>
      </c>
      <c r="BU31" s="106">
        <f t="shared" si="15"/>
        <v>80</v>
      </c>
      <c r="BV31" s="106">
        <f t="shared" si="15"/>
        <v>81</v>
      </c>
      <c r="BW31" s="106">
        <f t="shared" si="15"/>
        <v>82</v>
      </c>
      <c r="BX31" s="107">
        <f t="shared" si="15"/>
        <v>82</v>
      </c>
      <c r="BY31" s="106">
        <f t="shared" si="15"/>
        <v>83</v>
      </c>
      <c r="BZ31" s="106">
        <f t="shared" si="15"/>
        <v>84</v>
      </c>
      <c r="CA31" s="106">
        <f t="shared" si="15"/>
        <v>84</v>
      </c>
      <c r="CB31" s="106">
        <f t="shared" si="15"/>
        <v>85</v>
      </c>
      <c r="CC31" s="107">
        <f t="shared" si="15"/>
        <v>86</v>
      </c>
      <c r="CD31" s="106">
        <f t="shared" si="16"/>
        <v>87</v>
      </c>
      <c r="CE31" s="106">
        <f t="shared" si="16"/>
        <v>87</v>
      </c>
      <c r="CF31" s="106">
        <f t="shared" si="16"/>
        <v>88</v>
      </c>
      <c r="CG31" s="106">
        <f t="shared" si="16"/>
        <v>89</v>
      </c>
      <c r="CH31" s="107">
        <f t="shared" si="16"/>
        <v>89</v>
      </c>
      <c r="CI31" s="106">
        <f t="shared" si="16"/>
        <v>90</v>
      </c>
      <c r="CJ31" s="106">
        <f t="shared" si="16"/>
        <v>91</v>
      </c>
      <c r="CK31" s="106">
        <f t="shared" si="16"/>
        <v>91</v>
      </c>
      <c r="CL31" s="106">
        <f t="shared" si="16"/>
        <v>92</v>
      </c>
      <c r="CM31" s="107">
        <f t="shared" si="16"/>
        <v>93</v>
      </c>
      <c r="CN31" s="106">
        <f t="shared" si="16"/>
        <v>94</v>
      </c>
      <c r="CO31" s="106">
        <f t="shared" si="16"/>
        <v>94</v>
      </c>
      <c r="CP31" s="106">
        <f t="shared" si="16"/>
        <v>95</v>
      </c>
      <c r="CQ31" s="106">
        <f t="shared" si="16"/>
        <v>96</v>
      </c>
      <c r="CR31" s="107">
        <f t="shared" si="16"/>
        <v>96</v>
      </c>
      <c r="CS31" s="106">
        <f t="shared" si="16"/>
        <v>97</v>
      </c>
      <c r="CT31" s="106">
        <f t="shared" si="17"/>
        <v>98</v>
      </c>
      <c r="CU31" s="106">
        <f t="shared" si="17"/>
        <v>99</v>
      </c>
      <c r="CV31" s="106">
        <f t="shared" si="17"/>
        <v>99</v>
      </c>
      <c r="CW31" s="105">
        <f t="shared" si="11"/>
        <v>29</v>
      </c>
    </row>
    <row r="32" spans="1:104" s="17" customFormat="1" x14ac:dyDescent="0.25">
      <c r="A32" s="108">
        <f t="shared" si="10"/>
        <v>30</v>
      </c>
      <c r="B32" s="107">
        <f t="shared" si="19"/>
        <v>31</v>
      </c>
      <c r="C32" s="107">
        <f t="shared" si="19"/>
        <v>31</v>
      </c>
      <c r="D32" s="107">
        <f t="shared" si="19"/>
        <v>32</v>
      </c>
      <c r="E32" s="107">
        <f t="shared" si="19"/>
        <v>33</v>
      </c>
      <c r="F32" s="107">
        <f t="shared" si="19"/>
        <v>34</v>
      </c>
      <c r="G32" s="107">
        <f t="shared" si="19"/>
        <v>34</v>
      </c>
      <c r="H32" s="107">
        <f t="shared" si="19"/>
        <v>35</v>
      </c>
      <c r="I32" s="107">
        <f t="shared" si="19"/>
        <v>36</v>
      </c>
      <c r="J32" s="107">
        <f t="shared" si="19"/>
        <v>36</v>
      </c>
      <c r="K32" s="107">
        <f t="shared" si="19"/>
        <v>37</v>
      </c>
      <c r="L32" s="107">
        <f t="shared" si="19"/>
        <v>38</v>
      </c>
      <c r="M32" s="107">
        <f t="shared" si="19"/>
        <v>38</v>
      </c>
      <c r="N32" s="107">
        <f t="shared" si="19"/>
        <v>39</v>
      </c>
      <c r="O32" s="107">
        <f t="shared" si="19"/>
        <v>40</v>
      </c>
      <c r="P32" s="107">
        <f t="shared" si="19"/>
        <v>41</v>
      </c>
      <c r="Q32" s="107">
        <f t="shared" si="19"/>
        <v>41</v>
      </c>
      <c r="R32" s="107">
        <f t="shared" si="12"/>
        <v>42</v>
      </c>
      <c r="S32" s="107">
        <f t="shared" si="12"/>
        <v>43</v>
      </c>
      <c r="T32" s="107">
        <f t="shared" si="12"/>
        <v>43</v>
      </c>
      <c r="U32" s="107">
        <f t="shared" si="12"/>
        <v>44</v>
      </c>
      <c r="V32" s="107">
        <f t="shared" si="12"/>
        <v>45</v>
      </c>
      <c r="W32" s="107">
        <f t="shared" si="12"/>
        <v>45</v>
      </c>
      <c r="X32" s="107">
        <f t="shared" si="12"/>
        <v>46</v>
      </c>
      <c r="Y32" s="107">
        <f t="shared" si="12"/>
        <v>47</v>
      </c>
      <c r="Z32" s="107">
        <f t="shared" si="12"/>
        <v>48</v>
      </c>
      <c r="AA32" s="107">
        <f t="shared" si="12"/>
        <v>48</v>
      </c>
      <c r="AB32" s="107">
        <f t="shared" si="12"/>
        <v>49</v>
      </c>
      <c r="AC32" s="107">
        <f t="shared" si="12"/>
        <v>50</v>
      </c>
      <c r="AD32" s="107">
        <f t="shared" si="12"/>
        <v>50</v>
      </c>
      <c r="AE32" s="107">
        <f t="shared" si="12"/>
        <v>51</v>
      </c>
      <c r="AF32" s="107">
        <f t="shared" si="12"/>
        <v>52</v>
      </c>
      <c r="AG32" s="107">
        <f t="shared" si="12"/>
        <v>52</v>
      </c>
      <c r="AH32" s="107">
        <f t="shared" si="13"/>
        <v>53</v>
      </c>
      <c r="AI32" s="107">
        <f t="shared" si="13"/>
        <v>54</v>
      </c>
      <c r="AJ32" s="107">
        <f t="shared" si="13"/>
        <v>55</v>
      </c>
      <c r="AK32" s="107">
        <f t="shared" si="13"/>
        <v>55</v>
      </c>
      <c r="AL32" s="107">
        <f t="shared" si="13"/>
        <v>56</v>
      </c>
      <c r="AM32" s="107">
        <f t="shared" si="13"/>
        <v>57</v>
      </c>
      <c r="AN32" s="107">
        <f t="shared" si="13"/>
        <v>57</v>
      </c>
      <c r="AO32" s="107">
        <f t="shared" si="13"/>
        <v>58</v>
      </c>
      <c r="AP32" s="107">
        <f t="shared" si="13"/>
        <v>59</v>
      </c>
      <c r="AQ32" s="107">
        <f t="shared" si="13"/>
        <v>59</v>
      </c>
      <c r="AR32" s="107">
        <f t="shared" si="13"/>
        <v>60</v>
      </c>
      <c r="AS32" s="107">
        <f t="shared" si="13"/>
        <v>61</v>
      </c>
      <c r="AT32" s="107">
        <f t="shared" si="13"/>
        <v>62</v>
      </c>
      <c r="AU32" s="107">
        <f t="shared" si="13"/>
        <v>62</v>
      </c>
      <c r="AV32" s="107">
        <f t="shared" si="13"/>
        <v>63</v>
      </c>
      <c r="AW32" s="107">
        <f t="shared" si="13"/>
        <v>64</v>
      </c>
      <c r="AX32" s="107">
        <f t="shared" si="14"/>
        <v>64</v>
      </c>
      <c r="AY32" s="107">
        <f t="shared" si="14"/>
        <v>65</v>
      </c>
      <c r="AZ32" s="107">
        <f t="shared" si="14"/>
        <v>66</v>
      </c>
      <c r="BA32" s="107">
        <f t="shared" si="14"/>
        <v>66</v>
      </c>
      <c r="BB32" s="107">
        <f t="shared" si="14"/>
        <v>67</v>
      </c>
      <c r="BC32" s="107">
        <f t="shared" si="14"/>
        <v>68</v>
      </c>
      <c r="BD32" s="107">
        <f t="shared" si="14"/>
        <v>69</v>
      </c>
      <c r="BE32" s="107">
        <f t="shared" si="14"/>
        <v>69</v>
      </c>
      <c r="BF32" s="107">
        <f t="shared" si="14"/>
        <v>70</v>
      </c>
      <c r="BG32" s="107">
        <f t="shared" si="14"/>
        <v>71</v>
      </c>
      <c r="BH32" s="107">
        <f t="shared" si="14"/>
        <v>71</v>
      </c>
      <c r="BI32" s="107">
        <f t="shared" si="14"/>
        <v>72</v>
      </c>
      <c r="BJ32" s="107">
        <f t="shared" si="14"/>
        <v>73</v>
      </c>
      <c r="BK32" s="107">
        <f t="shared" si="14"/>
        <v>73</v>
      </c>
      <c r="BL32" s="107">
        <f t="shared" si="14"/>
        <v>74</v>
      </c>
      <c r="BM32" s="107">
        <f t="shared" si="14"/>
        <v>75</v>
      </c>
      <c r="BN32" s="107">
        <f t="shared" si="15"/>
        <v>76</v>
      </c>
      <c r="BO32" s="107">
        <f t="shared" si="15"/>
        <v>76</v>
      </c>
      <c r="BP32" s="107">
        <f t="shared" si="15"/>
        <v>77</v>
      </c>
      <c r="BQ32" s="107">
        <f t="shared" si="15"/>
        <v>78</v>
      </c>
      <c r="BR32" s="107">
        <f t="shared" si="15"/>
        <v>78</v>
      </c>
      <c r="BS32" s="107">
        <f t="shared" si="15"/>
        <v>79</v>
      </c>
      <c r="BT32" s="107">
        <f t="shared" si="15"/>
        <v>80</v>
      </c>
      <c r="BU32" s="107">
        <f t="shared" si="15"/>
        <v>80</v>
      </c>
      <c r="BV32" s="107">
        <f t="shared" si="15"/>
        <v>81</v>
      </c>
      <c r="BW32" s="107">
        <f t="shared" si="15"/>
        <v>82</v>
      </c>
      <c r="BX32" s="107">
        <f t="shared" si="15"/>
        <v>83</v>
      </c>
      <c r="BY32" s="107">
        <f t="shared" si="15"/>
        <v>83</v>
      </c>
      <c r="BZ32" s="107">
        <f t="shared" si="15"/>
        <v>84</v>
      </c>
      <c r="CA32" s="107">
        <f t="shared" si="15"/>
        <v>85</v>
      </c>
      <c r="CB32" s="107">
        <f t="shared" si="15"/>
        <v>85</v>
      </c>
      <c r="CC32" s="107">
        <f t="shared" si="15"/>
        <v>86</v>
      </c>
      <c r="CD32" s="107">
        <f t="shared" si="16"/>
        <v>87</v>
      </c>
      <c r="CE32" s="107">
        <f t="shared" si="16"/>
        <v>87</v>
      </c>
      <c r="CF32" s="107">
        <f t="shared" si="16"/>
        <v>88</v>
      </c>
      <c r="CG32" s="107">
        <f t="shared" si="16"/>
        <v>89</v>
      </c>
      <c r="CH32" s="107">
        <f t="shared" si="16"/>
        <v>90</v>
      </c>
      <c r="CI32" s="107">
        <f t="shared" si="16"/>
        <v>90</v>
      </c>
      <c r="CJ32" s="107">
        <f t="shared" si="16"/>
        <v>91</v>
      </c>
      <c r="CK32" s="107">
        <f t="shared" si="16"/>
        <v>92</v>
      </c>
      <c r="CL32" s="107">
        <f t="shared" si="16"/>
        <v>92</v>
      </c>
      <c r="CM32" s="107">
        <f t="shared" si="16"/>
        <v>93</v>
      </c>
      <c r="CN32" s="107">
        <f t="shared" si="16"/>
        <v>94</v>
      </c>
      <c r="CO32" s="107">
        <f t="shared" si="16"/>
        <v>94</v>
      </c>
      <c r="CP32" s="107">
        <f t="shared" si="16"/>
        <v>95</v>
      </c>
      <c r="CQ32" s="107">
        <f t="shared" si="16"/>
        <v>96</v>
      </c>
      <c r="CR32" s="107">
        <f t="shared" si="16"/>
        <v>97</v>
      </c>
      <c r="CS32" s="107">
        <f t="shared" si="16"/>
        <v>97</v>
      </c>
      <c r="CT32" s="107">
        <f t="shared" si="17"/>
        <v>98</v>
      </c>
      <c r="CU32" s="107">
        <f t="shared" si="17"/>
        <v>99</v>
      </c>
      <c r="CV32" s="107">
        <f t="shared" si="17"/>
        <v>99</v>
      </c>
      <c r="CW32" s="108">
        <f t="shared" si="11"/>
        <v>30</v>
      </c>
      <c r="CX32"/>
      <c r="CY32"/>
      <c r="CZ32"/>
    </row>
    <row r="33" spans="1:104" x14ac:dyDescent="0.25">
      <c r="A33" s="105">
        <f t="shared" si="10"/>
        <v>31</v>
      </c>
      <c r="B33" s="106">
        <f t="shared" si="19"/>
        <v>32</v>
      </c>
      <c r="C33" s="106">
        <f t="shared" si="19"/>
        <v>32</v>
      </c>
      <c r="D33" s="106">
        <f t="shared" si="19"/>
        <v>33</v>
      </c>
      <c r="E33" s="106">
        <f t="shared" si="19"/>
        <v>34</v>
      </c>
      <c r="F33" s="107">
        <f t="shared" si="19"/>
        <v>34</v>
      </c>
      <c r="G33" s="106">
        <f t="shared" si="19"/>
        <v>35</v>
      </c>
      <c r="H33" s="106">
        <f t="shared" si="19"/>
        <v>36</v>
      </c>
      <c r="I33" s="106">
        <f t="shared" si="19"/>
        <v>37</v>
      </c>
      <c r="J33" s="106">
        <f t="shared" si="19"/>
        <v>37</v>
      </c>
      <c r="K33" s="107">
        <f t="shared" si="19"/>
        <v>38</v>
      </c>
      <c r="L33" s="106">
        <f t="shared" si="19"/>
        <v>39</v>
      </c>
      <c r="M33" s="106">
        <f t="shared" si="19"/>
        <v>39</v>
      </c>
      <c r="N33" s="106">
        <f t="shared" si="19"/>
        <v>40</v>
      </c>
      <c r="O33" s="106">
        <f t="shared" si="19"/>
        <v>41</v>
      </c>
      <c r="P33" s="107">
        <f t="shared" si="19"/>
        <v>41</v>
      </c>
      <c r="Q33" s="106">
        <f t="shared" si="19"/>
        <v>42</v>
      </c>
      <c r="R33" s="106">
        <f t="shared" si="12"/>
        <v>43</v>
      </c>
      <c r="S33" s="106">
        <f t="shared" si="12"/>
        <v>43</v>
      </c>
      <c r="T33" s="106">
        <f t="shared" si="12"/>
        <v>44</v>
      </c>
      <c r="U33" s="107">
        <f t="shared" si="12"/>
        <v>45</v>
      </c>
      <c r="V33" s="106">
        <f t="shared" si="12"/>
        <v>45</v>
      </c>
      <c r="W33" s="106">
        <f t="shared" si="12"/>
        <v>46</v>
      </c>
      <c r="X33" s="106">
        <f t="shared" si="12"/>
        <v>47</v>
      </c>
      <c r="Y33" s="106">
        <f t="shared" si="12"/>
        <v>48</v>
      </c>
      <c r="Z33" s="107">
        <f t="shared" si="12"/>
        <v>48</v>
      </c>
      <c r="AA33" s="106">
        <f t="shared" si="12"/>
        <v>49</v>
      </c>
      <c r="AB33" s="106">
        <f t="shared" si="12"/>
        <v>50</v>
      </c>
      <c r="AC33" s="106">
        <f t="shared" si="12"/>
        <v>50</v>
      </c>
      <c r="AD33" s="106">
        <f t="shared" si="12"/>
        <v>51</v>
      </c>
      <c r="AE33" s="107">
        <f t="shared" si="12"/>
        <v>52</v>
      </c>
      <c r="AF33" s="106">
        <f t="shared" si="12"/>
        <v>52</v>
      </c>
      <c r="AG33" s="106">
        <f t="shared" si="12"/>
        <v>53</v>
      </c>
      <c r="AH33" s="106">
        <f t="shared" si="13"/>
        <v>54</v>
      </c>
      <c r="AI33" s="106">
        <f t="shared" si="13"/>
        <v>54</v>
      </c>
      <c r="AJ33" s="107">
        <f t="shared" si="13"/>
        <v>55</v>
      </c>
      <c r="AK33" s="106">
        <f t="shared" si="13"/>
        <v>56</v>
      </c>
      <c r="AL33" s="106">
        <f t="shared" si="13"/>
        <v>57</v>
      </c>
      <c r="AM33" s="106">
        <f t="shared" si="13"/>
        <v>57</v>
      </c>
      <c r="AN33" s="106">
        <f t="shared" si="13"/>
        <v>58</v>
      </c>
      <c r="AO33" s="107">
        <f t="shared" si="13"/>
        <v>59</v>
      </c>
      <c r="AP33" s="106">
        <f t="shared" si="13"/>
        <v>59</v>
      </c>
      <c r="AQ33" s="106">
        <f t="shared" si="13"/>
        <v>60</v>
      </c>
      <c r="AR33" s="106">
        <f t="shared" si="13"/>
        <v>61</v>
      </c>
      <c r="AS33" s="106">
        <f t="shared" si="13"/>
        <v>61</v>
      </c>
      <c r="AT33" s="107">
        <f t="shared" si="13"/>
        <v>62</v>
      </c>
      <c r="AU33" s="106">
        <f t="shared" si="13"/>
        <v>63</v>
      </c>
      <c r="AV33" s="106">
        <f t="shared" si="13"/>
        <v>63</v>
      </c>
      <c r="AW33" s="106">
        <f t="shared" si="13"/>
        <v>64</v>
      </c>
      <c r="AX33" s="106">
        <f t="shared" si="14"/>
        <v>65</v>
      </c>
      <c r="AY33" s="107">
        <f t="shared" si="14"/>
        <v>66</v>
      </c>
      <c r="AZ33" s="106">
        <f t="shared" si="14"/>
        <v>66</v>
      </c>
      <c r="BA33" s="106">
        <f t="shared" si="14"/>
        <v>67</v>
      </c>
      <c r="BB33" s="106">
        <f t="shared" si="14"/>
        <v>68</v>
      </c>
      <c r="BC33" s="106">
        <f t="shared" si="14"/>
        <v>68</v>
      </c>
      <c r="BD33" s="107">
        <f t="shared" si="14"/>
        <v>69</v>
      </c>
      <c r="BE33" s="106">
        <f t="shared" si="14"/>
        <v>70</v>
      </c>
      <c r="BF33" s="106">
        <f t="shared" si="14"/>
        <v>70</v>
      </c>
      <c r="BG33" s="106">
        <f t="shared" si="14"/>
        <v>71</v>
      </c>
      <c r="BH33" s="106">
        <f t="shared" si="14"/>
        <v>72</v>
      </c>
      <c r="BI33" s="107">
        <f t="shared" si="14"/>
        <v>72</v>
      </c>
      <c r="BJ33" s="106">
        <f t="shared" si="14"/>
        <v>73</v>
      </c>
      <c r="BK33" s="106">
        <f t="shared" si="14"/>
        <v>74</v>
      </c>
      <c r="BL33" s="106">
        <f t="shared" si="14"/>
        <v>74</v>
      </c>
      <c r="BM33" s="106">
        <f t="shared" si="14"/>
        <v>75</v>
      </c>
      <c r="BN33" s="107">
        <f t="shared" si="15"/>
        <v>76</v>
      </c>
      <c r="BO33" s="106">
        <f t="shared" si="15"/>
        <v>77</v>
      </c>
      <c r="BP33" s="106">
        <f t="shared" si="15"/>
        <v>77</v>
      </c>
      <c r="BQ33" s="106">
        <f t="shared" si="15"/>
        <v>78</v>
      </c>
      <c r="BR33" s="106">
        <f t="shared" si="15"/>
        <v>79</v>
      </c>
      <c r="BS33" s="107">
        <f t="shared" si="15"/>
        <v>79</v>
      </c>
      <c r="BT33" s="106">
        <f t="shared" si="15"/>
        <v>80</v>
      </c>
      <c r="BU33" s="106">
        <f t="shared" si="15"/>
        <v>81</v>
      </c>
      <c r="BV33" s="106">
        <f t="shared" si="15"/>
        <v>81</v>
      </c>
      <c r="BW33" s="106">
        <f t="shared" si="15"/>
        <v>82</v>
      </c>
      <c r="BX33" s="107">
        <f t="shared" si="15"/>
        <v>83</v>
      </c>
      <c r="BY33" s="106">
        <f t="shared" si="15"/>
        <v>83</v>
      </c>
      <c r="BZ33" s="106">
        <f t="shared" si="15"/>
        <v>84</v>
      </c>
      <c r="CA33" s="106">
        <f t="shared" si="15"/>
        <v>85</v>
      </c>
      <c r="CB33" s="106">
        <f t="shared" si="15"/>
        <v>86</v>
      </c>
      <c r="CC33" s="107">
        <f t="shared" si="15"/>
        <v>86</v>
      </c>
      <c r="CD33" s="106">
        <f t="shared" si="16"/>
        <v>87</v>
      </c>
      <c r="CE33" s="106">
        <f t="shared" si="16"/>
        <v>88</v>
      </c>
      <c r="CF33" s="106">
        <f t="shared" si="16"/>
        <v>88</v>
      </c>
      <c r="CG33" s="106">
        <f t="shared" si="16"/>
        <v>89</v>
      </c>
      <c r="CH33" s="107">
        <f t="shared" si="16"/>
        <v>90</v>
      </c>
      <c r="CI33" s="106">
        <f t="shared" si="16"/>
        <v>90</v>
      </c>
      <c r="CJ33" s="106">
        <f t="shared" si="16"/>
        <v>91</v>
      </c>
      <c r="CK33" s="106">
        <f t="shared" si="16"/>
        <v>92</v>
      </c>
      <c r="CL33" s="106">
        <f t="shared" si="16"/>
        <v>92</v>
      </c>
      <c r="CM33" s="107">
        <f t="shared" si="16"/>
        <v>93</v>
      </c>
      <c r="CN33" s="106">
        <f t="shared" si="16"/>
        <v>94</v>
      </c>
      <c r="CO33" s="106">
        <f t="shared" si="16"/>
        <v>94</v>
      </c>
      <c r="CP33" s="106">
        <f t="shared" si="16"/>
        <v>95</v>
      </c>
      <c r="CQ33" s="106">
        <f t="shared" si="16"/>
        <v>96</v>
      </c>
      <c r="CR33" s="107">
        <f t="shared" si="16"/>
        <v>97</v>
      </c>
      <c r="CS33" s="106">
        <f t="shared" si="16"/>
        <v>97</v>
      </c>
      <c r="CT33" s="106">
        <f t="shared" si="17"/>
        <v>98</v>
      </c>
      <c r="CU33" s="106">
        <f t="shared" si="17"/>
        <v>99</v>
      </c>
      <c r="CV33" s="106">
        <f t="shared" si="17"/>
        <v>99</v>
      </c>
      <c r="CW33" s="105">
        <f t="shared" si="11"/>
        <v>31</v>
      </c>
    </row>
    <row r="34" spans="1:104" x14ac:dyDescent="0.25">
      <c r="A34" s="105">
        <f t="shared" si="10"/>
        <v>32</v>
      </c>
      <c r="B34" s="106">
        <f t="shared" si="19"/>
        <v>33</v>
      </c>
      <c r="C34" s="106">
        <f t="shared" si="19"/>
        <v>33</v>
      </c>
      <c r="D34" s="106">
        <f t="shared" si="19"/>
        <v>34</v>
      </c>
      <c r="E34" s="106">
        <f t="shared" si="19"/>
        <v>35</v>
      </c>
      <c r="F34" s="107">
        <f t="shared" si="19"/>
        <v>35</v>
      </c>
      <c r="G34" s="106">
        <f t="shared" si="19"/>
        <v>36</v>
      </c>
      <c r="H34" s="106">
        <f t="shared" si="19"/>
        <v>37</v>
      </c>
      <c r="I34" s="106">
        <f t="shared" si="19"/>
        <v>37</v>
      </c>
      <c r="J34" s="106">
        <f t="shared" si="19"/>
        <v>38</v>
      </c>
      <c r="K34" s="107">
        <f t="shared" si="19"/>
        <v>39</v>
      </c>
      <c r="L34" s="106">
        <f t="shared" si="19"/>
        <v>39</v>
      </c>
      <c r="M34" s="106">
        <f t="shared" si="19"/>
        <v>40</v>
      </c>
      <c r="N34" s="106">
        <f t="shared" si="19"/>
        <v>41</v>
      </c>
      <c r="O34" s="106">
        <f t="shared" si="19"/>
        <v>42</v>
      </c>
      <c r="P34" s="107">
        <f t="shared" si="19"/>
        <v>42</v>
      </c>
      <c r="Q34" s="106">
        <f t="shared" si="19"/>
        <v>43</v>
      </c>
      <c r="R34" s="106">
        <f t="shared" ref="R34:AG49" si="20">ROUND($A34+(R$2*(1-$A34/100)),0)</f>
        <v>44</v>
      </c>
      <c r="S34" s="106">
        <f t="shared" si="20"/>
        <v>44</v>
      </c>
      <c r="T34" s="106">
        <f t="shared" si="20"/>
        <v>45</v>
      </c>
      <c r="U34" s="107">
        <f t="shared" si="20"/>
        <v>46</v>
      </c>
      <c r="V34" s="106">
        <f t="shared" si="20"/>
        <v>46</v>
      </c>
      <c r="W34" s="106">
        <f t="shared" si="20"/>
        <v>47</v>
      </c>
      <c r="X34" s="106">
        <f t="shared" si="20"/>
        <v>48</v>
      </c>
      <c r="Y34" s="106">
        <f t="shared" si="20"/>
        <v>48</v>
      </c>
      <c r="Z34" s="107">
        <f t="shared" si="20"/>
        <v>49</v>
      </c>
      <c r="AA34" s="106">
        <f t="shared" si="20"/>
        <v>50</v>
      </c>
      <c r="AB34" s="106">
        <f t="shared" si="20"/>
        <v>50</v>
      </c>
      <c r="AC34" s="106">
        <f t="shared" si="20"/>
        <v>51</v>
      </c>
      <c r="AD34" s="106">
        <f t="shared" si="20"/>
        <v>52</v>
      </c>
      <c r="AE34" s="107">
        <f t="shared" si="20"/>
        <v>52</v>
      </c>
      <c r="AF34" s="106">
        <f t="shared" si="20"/>
        <v>53</v>
      </c>
      <c r="AG34" s="106">
        <f t="shared" si="20"/>
        <v>54</v>
      </c>
      <c r="AH34" s="106">
        <f t="shared" ref="AH34:AW49" si="21">ROUND($A34+(AH$2*(1-$A34/100)),0)</f>
        <v>54</v>
      </c>
      <c r="AI34" s="106">
        <f t="shared" si="21"/>
        <v>55</v>
      </c>
      <c r="AJ34" s="107">
        <f t="shared" si="21"/>
        <v>56</v>
      </c>
      <c r="AK34" s="106">
        <f t="shared" si="21"/>
        <v>56</v>
      </c>
      <c r="AL34" s="106">
        <f t="shared" si="21"/>
        <v>57</v>
      </c>
      <c r="AM34" s="106">
        <f t="shared" si="21"/>
        <v>58</v>
      </c>
      <c r="AN34" s="106">
        <f t="shared" si="21"/>
        <v>59</v>
      </c>
      <c r="AO34" s="107">
        <f t="shared" si="21"/>
        <v>59</v>
      </c>
      <c r="AP34" s="106">
        <f t="shared" si="21"/>
        <v>60</v>
      </c>
      <c r="AQ34" s="106">
        <f t="shared" si="21"/>
        <v>61</v>
      </c>
      <c r="AR34" s="106">
        <f t="shared" si="21"/>
        <v>61</v>
      </c>
      <c r="AS34" s="106">
        <f t="shared" si="21"/>
        <v>62</v>
      </c>
      <c r="AT34" s="107">
        <f t="shared" si="21"/>
        <v>63</v>
      </c>
      <c r="AU34" s="106">
        <f t="shared" si="21"/>
        <v>63</v>
      </c>
      <c r="AV34" s="106">
        <f t="shared" si="21"/>
        <v>64</v>
      </c>
      <c r="AW34" s="106">
        <f t="shared" si="21"/>
        <v>65</v>
      </c>
      <c r="AX34" s="106">
        <f t="shared" ref="AX34:BM49" si="22">ROUND($A34+(AX$2*(1-$A34/100)),0)</f>
        <v>65</v>
      </c>
      <c r="AY34" s="107">
        <f t="shared" si="22"/>
        <v>66</v>
      </c>
      <c r="AZ34" s="106">
        <f t="shared" si="22"/>
        <v>67</v>
      </c>
      <c r="BA34" s="106">
        <f t="shared" si="22"/>
        <v>67</v>
      </c>
      <c r="BB34" s="106">
        <f t="shared" si="22"/>
        <v>68</v>
      </c>
      <c r="BC34" s="106">
        <f t="shared" si="22"/>
        <v>69</v>
      </c>
      <c r="BD34" s="107">
        <f t="shared" si="22"/>
        <v>69</v>
      </c>
      <c r="BE34" s="106">
        <f t="shared" si="22"/>
        <v>70</v>
      </c>
      <c r="BF34" s="106">
        <f t="shared" si="22"/>
        <v>71</v>
      </c>
      <c r="BG34" s="106">
        <f t="shared" si="22"/>
        <v>71</v>
      </c>
      <c r="BH34" s="106">
        <f t="shared" si="22"/>
        <v>72</v>
      </c>
      <c r="BI34" s="107">
        <f t="shared" si="22"/>
        <v>73</v>
      </c>
      <c r="BJ34" s="106">
        <f t="shared" si="22"/>
        <v>73</v>
      </c>
      <c r="BK34" s="106">
        <f t="shared" si="22"/>
        <v>74</v>
      </c>
      <c r="BL34" s="106">
        <f t="shared" si="22"/>
        <v>75</v>
      </c>
      <c r="BM34" s="106">
        <f t="shared" si="22"/>
        <v>76</v>
      </c>
      <c r="BN34" s="107">
        <f t="shared" ref="BN34:CC49" si="23">ROUND($A34+(BN$2*(1-$A34/100)),0)</f>
        <v>76</v>
      </c>
      <c r="BO34" s="106">
        <f t="shared" si="23"/>
        <v>77</v>
      </c>
      <c r="BP34" s="106">
        <f t="shared" si="23"/>
        <v>78</v>
      </c>
      <c r="BQ34" s="106">
        <f t="shared" si="23"/>
        <v>78</v>
      </c>
      <c r="BR34" s="106">
        <f t="shared" si="23"/>
        <v>79</v>
      </c>
      <c r="BS34" s="107">
        <f t="shared" si="23"/>
        <v>80</v>
      </c>
      <c r="BT34" s="106">
        <f t="shared" si="23"/>
        <v>80</v>
      </c>
      <c r="BU34" s="106">
        <f t="shared" si="23"/>
        <v>81</v>
      </c>
      <c r="BV34" s="106">
        <f t="shared" si="23"/>
        <v>82</v>
      </c>
      <c r="BW34" s="106">
        <f t="shared" si="23"/>
        <v>82</v>
      </c>
      <c r="BX34" s="107">
        <f t="shared" si="23"/>
        <v>83</v>
      </c>
      <c r="BY34" s="106">
        <f t="shared" si="23"/>
        <v>84</v>
      </c>
      <c r="BZ34" s="106">
        <f t="shared" si="23"/>
        <v>84</v>
      </c>
      <c r="CA34" s="106">
        <f t="shared" si="23"/>
        <v>85</v>
      </c>
      <c r="CB34" s="106">
        <f t="shared" si="23"/>
        <v>86</v>
      </c>
      <c r="CC34" s="107">
        <f t="shared" si="23"/>
        <v>86</v>
      </c>
      <c r="CD34" s="106">
        <f t="shared" ref="CD34:CS49" si="24">ROUND($A34+(CD$2*(1-$A34/100)),0)</f>
        <v>87</v>
      </c>
      <c r="CE34" s="106">
        <f t="shared" si="24"/>
        <v>88</v>
      </c>
      <c r="CF34" s="106">
        <f t="shared" si="24"/>
        <v>88</v>
      </c>
      <c r="CG34" s="106">
        <f t="shared" si="24"/>
        <v>89</v>
      </c>
      <c r="CH34" s="107">
        <f t="shared" si="24"/>
        <v>90</v>
      </c>
      <c r="CI34" s="106">
        <f t="shared" si="24"/>
        <v>90</v>
      </c>
      <c r="CJ34" s="106">
        <f t="shared" si="24"/>
        <v>91</v>
      </c>
      <c r="CK34" s="106">
        <f t="shared" si="24"/>
        <v>92</v>
      </c>
      <c r="CL34" s="106">
        <f t="shared" si="24"/>
        <v>93</v>
      </c>
      <c r="CM34" s="107">
        <f t="shared" si="24"/>
        <v>93</v>
      </c>
      <c r="CN34" s="106">
        <f t="shared" si="24"/>
        <v>94</v>
      </c>
      <c r="CO34" s="106">
        <f t="shared" si="24"/>
        <v>95</v>
      </c>
      <c r="CP34" s="106">
        <f t="shared" si="24"/>
        <v>95</v>
      </c>
      <c r="CQ34" s="106">
        <f t="shared" si="24"/>
        <v>96</v>
      </c>
      <c r="CR34" s="107">
        <f t="shared" si="24"/>
        <v>97</v>
      </c>
      <c r="CS34" s="106">
        <f t="shared" si="24"/>
        <v>97</v>
      </c>
      <c r="CT34" s="106">
        <f t="shared" si="17"/>
        <v>98</v>
      </c>
      <c r="CU34" s="106">
        <f t="shared" si="17"/>
        <v>99</v>
      </c>
      <c r="CV34" s="106">
        <f t="shared" si="17"/>
        <v>99</v>
      </c>
      <c r="CW34" s="105">
        <f t="shared" si="11"/>
        <v>32</v>
      </c>
    </row>
    <row r="35" spans="1:104" x14ac:dyDescent="0.25">
      <c r="A35" s="105">
        <f t="shared" si="10"/>
        <v>33</v>
      </c>
      <c r="B35" s="106">
        <f t="shared" si="19"/>
        <v>34</v>
      </c>
      <c r="C35" s="106">
        <f t="shared" si="19"/>
        <v>34</v>
      </c>
      <c r="D35" s="106">
        <f t="shared" si="19"/>
        <v>35</v>
      </c>
      <c r="E35" s="106">
        <f t="shared" si="19"/>
        <v>36</v>
      </c>
      <c r="F35" s="107">
        <f t="shared" si="19"/>
        <v>36</v>
      </c>
      <c r="G35" s="106">
        <f t="shared" si="19"/>
        <v>37</v>
      </c>
      <c r="H35" s="106">
        <f t="shared" si="19"/>
        <v>38</v>
      </c>
      <c r="I35" s="106">
        <f t="shared" si="19"/>
        <v>38</v>
      </c>
      <c r="J35" s="106">
        <f t="shared" si="19"/>
        <v>39</v>
      </c>
      <c r="K35" s="107">
        <f t="shared" si="19"/>
        <v>40</v>
      </c>
      <c r="L35" s="106">
        <f t="shared" si="19"/>
        <v>40</v>
      </c>
      <c r="M35" s="106">
        <f t="shared" si="19"/>
        <v>41</v>
      </c>
      <c r="N35" s="106">
        <f t="shared" si="19"/>
        <v>42</v>
      </c>
      <c r="O35" s="106">
        <f t="shared" si="19"/>
        <v>42</v>
      </c>
      <c r="P35" s="107">
        <f t="shared" si="19"/>
        <v>43</v>
      </c>
      <c r="Q35" s="106">
        <f t="shared" ref="Q35:Q50" si="25">ROUND($A35+(Q$2*(1-$A35/100)),0)</f>
        <v>44</v>
      </c>
      <c r="R35" s="106">
        <f t="shared" si="20"/>
        <v>44</v>
      </c>
      <c r="S35" s="106">
        <f t="shared" si="20"/>
        <v>45</v>
      </c>
      <c r="T35" s="106">
        <f t="shared" si="20"/>
        <v>46</v>
      </c>
      <c r="U35" s="107">
        <f t="shared" si="20"/>
        <v>46</v>
      </c>
      <c r="V35" s="106">
        <f t="shared" si="20"/>
        <v>47</v>
      </c>
      <c r="W35" s="106">
        <f t="shared" si="20"/>
        <v>48</v>
      </c>
      <c r="X35" s="106">
        <f t="shared" si="20"/>
        <v>48</v>
      </c>
      <c r="Y35" s="106">
        <f t="shared" si="20"/>
        <v>49</v>
      </c>
      <c r="Z35" s="107">
        <f t="shared" si="20"/>
        <v>50</v>
      </c>
      <c r="AA35" s="106">
        <f t="shared" si="20"/>
        <v>50</v>
      </c>
      <c r="AB35" s="106">
        <f t="shared" si="20"/>
        <v>51</v>
      </c>
      <c r="AC35" s="106">
        <f t="shared" si="20"/>
        <v>52</v>
      </c>
      <c r="AD35" s="106">
        <f t="shared" si="20"/>
        <v>52</v>
      </c>
      <c r="AE35" s="107">
        <f t="shared" si="20"/>
        <v>53</v>
      </c>
      <c r="AF35" s="106">
        <f t="shared" si="20"/>
        <v>54</v>
      </c>
      <c r="AG35" s="106">
        <f t="shared" si="20"/>
        <v>54</v>
      </c>
      <c r="AH35" s="106">
        <f t="shared" si="21"/>
        <v>55</v>
      </c>
      <c r="AI35" s="106">
        <f t="shared" si="21"/>
        <v>56</v>
      </c>
      <c r="AJ35" s="107">
        <f t="shared" si="21"/>
        <v>56</v>
      </c>
      <c r="AK35" s="106">
        <f t="shared" si="21"/>
        <v>57</v>
      </c>
      <c r="AL35" s="106">
        <f t="shared" si="21"/>
        <v>58</v>
      </c>
      <c r="AM35" s="106">
        <f t="shared" si="21"/>
        <v>58</v>
      </c>
      <c r="AN35" s="106">
        <f t="shared" si="21"/>
        <v>59</v>
      </c>
      <c r="AO35" s="107">
        <f t="shared" si="21"/>
        <v>60</v>
      </c>
      <c r="AP35" s="106">
        <f t="shared" si="21"/>
        <v>60</v>
      </c>
      <c r="AQ35" s="106">
        <f t="shared" si="21"/>
        <v>61</v>
      </c>
      <c r="AR35" s="106">
        <f t="shared" si="21"/>
        <v>62</v>
      </c>
      <c r="AS35" s="106">
        <f t="shared" si="21"/>
        <v>62</v>
      </c>
      <c r="AT35" s="107">
        <f t="shared" si="21"/>
        <v>63</v>
      </c>
      <c r="AU35" s="106">
        <f t="shared" si="21"/>
        <v>64</v>
      </c>
      <c r="AV35" s="106">
        <f t="shared" si="21"/>
        <v>64</v>
      </c>
      <c r="AW35" s="106">
        <f t="shared" si="21"/>
        <v>65</v>
      </c>
      <c r="AX35" s="106">
        <f t="shared" si="22"/>
        <v>66</v>
      </c>
      <c r="AY35" s="107">
        <f t="shared" si="22"/>
        <v>67</v>
      </c>
      <c r="AZ35" s="106">
        <f t="shared" si="22"/>
        <v>67</v>
      </c>
      <c r="BA35" s="106">
        <f t="shared" si="22"/>
        <v>68</v>
      </c>
      <c r="BB35" s="106">
        <f t="shared" si="22"/>
        <v>69</v>
      </c>
      <c r="BC35" s="106">
        <f t="shared" si="22"/>
        <v>69</v>
      </c>
      <c r="BD35" s="107">
        <f t="shared" si="22"/>
        <v>70</v>
      </c>
      <c r="BE35" s="106">
        <f t="shared" si="22"/>
        <v>71</v>
      </c>
      <c r="BF35" s="106">
        <f t="shared" si="22"/>
        <v>71</v>
      </c>
      <c r="BG35" s="106">
        <f t="shared" si="22"/>
        <v>72</v>
      </c>
      <c r="BH35" s="106">
        <f t="shared" si="22"/>
        <v>73</v>
      </c>
      <c r="BI35" s="107">
        <f t="shared" si="22"/>
        <v>73</v>
      </c>
      <c r="BJ35" s="106">
        <f t="shared" si="22"/>
        <v>74</v>
      </c>
      <c r="BK35" s="106">
        <f t="shared" si="22"/>
        <v>75</v>
      </c>
      <c r="BL35" s="106">
        <f t="shared" si="22"/>
        <v>75</v>
      </c>
      <c r="BM35" s="106">
        <f t="shared" si="22"/>
        <v>76</v>
      </c>
      <c r="BN35" s="107">
        <f t="shared" si="23"/>
        <v>77</v>
      </c>
      <c r="BO35" s="106">
        <f t="shared" si="23"/>
        <v>77</v>
      </c>
      <c r="BP35" s="106">
        <f t="shared" si="23"/>
        <v>78</v>
      </c>
      <c r="BQ35" s="106">
        <f t="shared" si="23"/>
        <v>79</v>
      </c>
      <c r="BR35" s="106">
        <f t="shared" si="23"/>
        <v>79</v>
      </c>
      <c r="BS35" s="107">
        <f t="shared" si="23"/>
        <v>80</v>
      </c>
      <c r="BT35" s="106">
        <f t="shared" si="23"/>
        <v>81</v>
      </c>
      <c r="BU35" s="106">
        <f t="shared" si="23"/>
        <v>81</v>
      </c>
      <c r="BV35" s="106">
        <f t="shared" si="23"/>
        <v>82</v>
      </c>
      <c r="BW35" s="106">
        <f t="shared" si="23"/>
        <v>83</v>
      </c>
      <c r="BX35" s="107">
        <f t="shared" si="23"/>
        <v>83</v>
      </c>
      <c r="BY35" s="106">
        <f t="shared" si="23"/>
        <v>84</v>
      </c>
      <c r="BZ35" s="106">
        <f t="shared" si="23"/>
        <v>85</v>
      </c>
      <c r="CA35" s="106">
        <f t="shared" si="23"/>
        <v>85</v>
      </c>
      <c r="CB35" s="106">
        <f t="shared" si="23"/>
        <v>86</v>
      </c>
      <c r="CC35" s="107">
        <f t="shared" si="23"/>
        <v>87</v>
      </c>
      <c r="CD35" s="106">
        <f t="shared" si="24"/>
        <v>87</v>
      </c>
      <c r="CE35" s="106">
        <f t="shared" si="24"/>
        <v>88</v>
      </c>
      <c r="CF35" s="106">
        <f t="shared" si="24"/>
        <v>89</v>
      </c>
      <c r="CG35" s="106">
        <f t="shared" si="24"/>
        <v>89</v>
      </c>
      <c r="CH35" s="107">
        <f t="shared" si="24"/>
        <v>90</v>
      </c>
      <c r="CI35" s="106">
        <f t="shared" si="24"/>
        <v>91</v>
      </c>
      <c r="CJ35" s="106">
        <f t="shared" si="24"/>
        <v>91</v>
      </c>
      <c r="CK35" s="106">
        <f t="shared" si="24"/>
        <v>92</v>
      </c>
      <c r="CL35" s="106">
        <f t="shared" si="24"/>
        <v>93</v>
      </c>
      <c r="CM35" s="107">
        <f t="shared" si="24"/>
        <v>93</v>
      </c>
      <c r="CN35" s="106">
        <f t="shared" si="24"/>
        <v>94</v>
      </c>
      <c r="CO35" s="106">
        <f t="shared" si="24"/>
        <v>95</v>
      </c>
      <c r="CP35" s="106">
        <f t="shared" si="24"/>
        <v>95</v>
      </c>
      <c r="CQ35" s="106">
        <f t="shared" si="24"/>
        <v>96</v>
      </c>
      <c r="CR35" s="107">
        <f t="shared" si="24"/>
        <v>97</v>
      </c>
      <c r="CS35" s="106">
        <f t="shared" si="24"/>
        <v>97</v>
      </c>
      <c r="CT35" s="106">
        <f t="shared" si="17"/>
        <v>98</v>
      </c>
      <c r="CU35" s="106">
        <f t="shared" si="17"/>
        <v>99</v>
      </c>
      <c r="CV35" s="106">
        <f t="shared" si="17"/>
        <v>99</v>
      </c>
      <c r="CW35" s="105">
        <f t="shared" si="11"/>
        <v>33</v>
      </c>
    </row>
    <row r="36" spans="1:104" x14ac:dyDescent="0.25">
      <c r="A36" s="105">
        <f t="shared" si="10"/>
        <v>34</v>
      </c>
      <c r="B36" s="106">
        <f t="shared" ref="B36:Q51" si="26">ROUND($A36+(B$2*(1-$A36/100)),0)</f>
        <v>35</v>
      </c>
      <c r="C36" s="106">
        <f t="shared" si="26"/>
        <v>35</v>
      </c>
      <c r="D36" s="106">
        <f t="shared" si="26"/>
        <v>36</v>
      </c>
      <c r="E36" s="106">
        <f t="shared" si="26"/>
        <v>37</v>
      </c>
      <c r="F36" s="107">
        <f t="shared" si="26"/>
        <v>37</v>
      </c>
      <c r="G36" s="106">
        <f t="shared" si="26"/>
        <v>38</v>
      </c>
      <c r="H36" s="106">
        <f t="shared" si="26"/>
        <v>39</v>
      </c>
      <c r="I36" s="106">
        <f t="shared" si="26"/>
        <v>39</v>
      </c>
      <c r="J36" s="106">
        <f t="shared" si="26"/>
        <v>40</v>
      </c>
      <c r="K36" s="107">
        <f t="shared" si="26"/>
        <v>41</v>
      </c>
      <c r="L36" s="106">
        <f t="shared" si="26"/>
        <v>41</v>
      </c>
      <c r="M36" s="106">
        <f t="shared" si="26"/>
        <v>42</v>
      </c>
      <c r="N36" s="106">
        <f t="shared" si="26"/>
        <v>43</v>
      </c>
      <c r="O36" s="106">
        <f t="shared" si="26"/>
        <v>43</v>
      </c>
      <c r="P36" s="107">
        <f t="shared" si="26"/>
        <v>44</v>
      </c>
      <c r="Q36" s="106">
        <f t="shared" si="25"/>
        <v>45</v>
      </c>
      <c r="R36" s="106">
        <f t="shared" si="20"/>
        <v>45</v>
      </c>
      <c r="S36" s="106">
        <f t="shared" si="20"/>
        <v>46</v>
      </c>
      <c r="T36" s="106">
        <f t="shared" si="20"/>
        <v>47</v>
      </c>
      <c r="U36" s="107">
        <f t="shared" si="20"/>
        <v>47</v>
      </c>
      <c r="V36" s="106">
        <f t="shared" si="20"/>
        <v>48</v>
      </c>
      <c r="W36" s="106">
        <f t="shared" si="20"/>
        <v>49</v>
      </c>
      <c r="X36" s="106">
        <f t="shared" si="20"/>
        <v>49</v>
      </c>
      <c r="Y36" s="106">
        <f t="shared" si="20"/>
        <v>50</v>
      </c>
      <c r="Z36" s="107">
        <f t="shared" si="20"/>
        <v>51</v>
      </c>
      <c r="AA36" s="106">
        <f t="shared" si="20"/>
        <v>51</v>
      </c>
      <c r="AB36" s="106">
        <f t="shared" si="20"/>
        <v>52</v>
      </c>
      <c r="AC36" s="106">
        <f t="shared" si="20"/>
        <v>52</v>
      </c>
      <c r="AD36" s="106">
        <f t="shared" si="20"/>
        <v>53</v>
      </c>
      <c r="AE36" s="107">
        <f t="shared" si="20"/>
        <v>54</v>
      </c>
      <c r="AF36" s="106">
        <f t="shared" si="20"/>
        <v>54</v>
      </c>
      <c r="AG36" s="106">
        <f t="shared" si="20"/>
        <v>55</v>
      </c>
      <c r="AH36" s="106">
        <f t="shared" si="21"/>
        <v>56</v>
      </c>
      <c r="AI36" s="106">
        <f t="shared" si="21"/>
        <v>56</v>
      </c>
      <c r="AJ36" s="107">
        <f t="shared" si="21"/>
        <v>57</v>
      </c>
      <c r="AK36" s="106">
        <f t="shared" si="21"/>
        <v>58</v>
      </c>
      <c r="AL36" s="106">
        <f t="shared" si="21"/>
        <v>58</v>
      </c>
      <c r="AM36" s="106">
        <f t="shared" si="21"/>
        <v>59</v>
      </c>
      <c r="AN36" s="106">
        <f t="shared" si="21"/>
        <v>60</v>
      </c>
      <c r="AO36" s="107">
        <f t="shared" si="21"/>
        <v>60</v>
      </c>
      <c r="AP36" s="106">
        <f t="shared" si="21"/>
        <v>61</v>
      </c>
      <c r="AQ36" s="106">
        <f t="shared" si="21"/>
        <v>62</v>
      </c>
      <c r="AR36" s="106">
        <f t="shared" si="21"/>
        <v>62</v>
      </c>
      <c r="AS36" s="106">
        <f t="shared" si="21"/>
        <v>63</v>
      </c>
      <c r="AT36" s="107">
        <f t="shared" si="21"/>
        <v>64</v>
      </c>
      <c r="AU36" s="106">
        <f t="shared" si="21"/>
        <v>64</v>
      </c>
      <c r="AV36" s="106">
        <f t="shared" si="21"/>
        <v>65</v>
      </c>
      <c r="AW36" s="106">
        <f t="shared" si="21"/>
        <v>66</v>
      </c>
      <c r="AX36" s="106">
        <f t="shared" si="22"/>
        <v>66</v>
      </c>
      <c r="AY36" s="107">
        <f t="shared" si="22"/>
        <v>67</v>
      </c>
      <c r="AZ36" s="106">
        <f t="shared" si="22"/>
        <v>68</v>
      </c>
      <c r="BA36" s="106">
        <f t="shared" si="22"/>
        <v>68</v>
      </c>
      <c r="BB36" s="106">
        <f t="shared" si="22"/>
        <v>69</v>
      </c>
      <c r="BC36" s="106">
        <f t="shared" si="22"/>
        <v>70</v>
      </c>
      <c r="BD36" s="107">
        <f t="shared" si="22"/>
        <v>70</v>
      </c>
      <c r="BE36" s="106">
        <f t="shared" si="22"/>
        <v>71</v>
      </c>
      <c r="BF36" s="106">
        <f t="shared" si="22"/>
        <v>72</v>
      </c>
      <c r="BG36" s="106">
        <f t="shared" si="22"/>
        <v>72</v>
      </c>
      <c r="BH36" s="106">
        <f t="shared" si="22"/>
        <v>73</v>
      </c>
      <c r="BI36" s="107">
        <f t="shared" si="22"/>
        <v>74</v>
      </c>
      <c r="BJ36" s="106">
        <f t="shared" si="22"/>
        <v>74</v>
      </c>
      <c r="BK36" s="106">
        <f t="shared" si="22"/>
        <v>75</v>
      </c>
      <c r="BL36" s="106">
        <f t="shared" si="22"/>
        <v>76</v>
      </c>
      <c r="BM36" s="106">
        <f t="shared" si="22"/>
        <v>76</v>
      </c>
      <c r="BN36" s="107">
        <f t="shared" si="23"/>
        <v>77</v>
      </c>
      <c r="BO36" s="106">
        <f t="shared" si="23"/>
        <v>78</v>
      </c>
      <c r="BP36" s="106">
        <f t="shared" si="23"/>
        <v>78</v>
      </c>
      <c r="BQ36" s="106">
        <f t="shared" si="23"/>
        <v>79</v>
      </c>
      <c r="BR36" s="106">
        <f t="shared" si="23"/>
        <v>80</v>
      </c>
      <c r="BS36" s="107">
        <f t="shared" si="23"/>
        <v>80</v>
      </c>
      <c r="BT36" s="106">
        <f t="shared" si="23"/>
        <v>81</v>
      </c>
      <c r="BU36" s="106">
        <f t="shared" si="23"/>
        <v>82</v>
      </c>
      <c r="BV36" s="106">
        <f t="shared" si="23"/>
        <v>82</v>
      </c>
      <c r="BW36" s="106">
        <f t="shared" si="23"/>
        <v>83</v>
      </c>
      <c r="BX36" s="107">
        <f t="shared" si="23"/>
        <v>84</v>
      </c>
      <c r="BY36" s="106">
        <f t="shared" si="23"/>
        <v>84</v>
      </c>
      <c r="BZ36" s="106">
        <f t="shared" si="23"/>
        <v>85</v>
      </c>
      <c r="CA36" s="106">
        <f t="shared" si="23"/>
        <v>85</v>
      </c>
      <c r="CB36" s="106">
        <f t="shared" si="23"/>
        <v>86</v>
      </c>
      <c r="CC36" s="107">
        <f t="shared" si="23"/>
        <v>87</v>
      </c>
      <c r="CD36" s="106">
        <f t="shared" si="24"/>
        <v>87</v>
      </c>
      <c r="CE36" s="106">
        <f t="shared" si="24"/>
        <v>88</v>
      </c>
      <c r="CF36" s="106">
        <f t="shared" si="24"/>
        <v>89</v>
      </c>
      <c r="CG36" s="106">
        <f t="shared" si="24"/>
        <v>89</v>
      </c>
      <c r="CH36" s="107">
        <f t="shared" si="24"/>
        <v>90</v>
      </c>
      <c r="CI36" s="106">
        <f t="shared" si="24"/>
        <v>91</v>
      </c>
      <c r="CJ36" s="106">
        <f t="shared" si="24"/>
        <v>91</v>
      </c>
      <c r="CK36" s="106">
        <f t="shared" si="24"/>
        <v>92</v>
      </c>
      <c r="CL36" s="106">
        <f t="shared" si="24"/>
        <v>93</v>
      </c>
      <c r="CM36" s="107">
        <f t="shared" si="24"/>
        <v>93</v>
      </c>
      <c r="CN36" s="106">
        <f t="shared" si="24"/>
        <v>94</v>
      </c>
      <c r="CO36" s="106">
        <f t="shared" si="24"/>
        <v>95</v>
      </c>
      <c r="CP36" s="106">
        <f t="shared" si="24"/>
        <v>95</v>
      </c>
      <c r="CQ36" s="106">
        <f t="shared" si="24"/>
        <v>96</v>
      </c>
      <c r="CR36" s="107">
        <f t="shared" si="24"/>
        <v>97</v>
      </c>
      <c r="CS36" s="106">
        <f t="shared" si="24"/>
        <v>97</v>
      </c>
      <c r="CT36" s="106">
        <f t="shared" si="17"/>
        <v>98</v>
      </c>
      <c r="CU36" s="106">
        <f t="shared" si="17"/>
        <v>99</v>
      </c>
      <c r="CV36" s="106">
        <f t="shared" si="17"/>
        <v>99</v>
      </c>
      <c r="CW36" s="105">
        <f t="shared" si="11"/>
        <v>34</v>
      </c>
    </row>
    <row r="37" spans="1:104" s="17" customFormat="1" x14ac:dyDescent="0.25">
      <c r="A37" s="108">
        <f t="shared" si="10"/>
        <v>35</v>
      </c>
      <c r="B37" s="107">
        <f t="shared" si="26"/>
        <v>36</v>
      </c>
      <c r="C37" s="107">
        <f t="shared" si="26"/>
        <v>36</v>
      </c>
      <c r="D37" s="107">
        <f t="shared" si="26"/>
        <v>37</v>
      </c>
      <c r="E37" s="107">
        <f t="shared" si="26"/>
        <v>38</v>
      </c>
      <c r="F37" s="107">
        <f t="shared" si="26"/>
        <v>38</v>
      </c>
      <c r="G37" s="107">
        <f t="shared" si="26"/>
        <v>39</v>
      </c>
      <c r="H37" s="107">
        <f t="shared" si="26"/>
        <v>40</v>
      </c>
      <c r="I37" s="107">
        <f t="shared" si="26"/>
        <v>40</v>
      </c>
      <c r="J37" s="107">
        <f t="shared" si="26"/>
        <v>41</v>
      </c>
      <c r="K37" s="107">
        <f t="shared" si="26"/>
        <v>42</v>
      </c>
      <c r="L37" s="107">
        <f t="shared" si="26"/>
        <v>42</v>
      </c>
      <c r="M37" s="107">
        <f t="shared" si="26"/>
        <v>43</v>
      </c>
      <c r="N37" s="107">
        <f t="shared" si="26"/>
        <v>43</v>
      </c>
      <c r="O37" s="107">
        <f t="shared" si="26"/>
        <v>44</v>
      </c>
      <c r="P37" s="107">
        <f t="shared" si="26"/>
        <v>45</v>
      </c>
      <c r="Q37" s="107">
        <f t="shared" si="25"/>
        <v>45</v>
      </c>
      <c r="R37" s="107">
        <f t="shared" si="20"/>
        <v>46</v>
      </c>
      <c r="S37" s="107">
        <f t="shared" si="20"/>
        <v>47</v>
      </c>
      <c r="T37" s="107">
        <f t="shared" si="20"/>
        <v>47</v>
      </c>
      <c r="U37" s="107">
        <f t="shared" si="20"/>
        <v>48</v>
      </c>
      <c r="V37" s="107">
        <f t="shared" si="20"/>
        <v>49</v>
      </c>
      <c r="W37" s="107">
        <f t="shared" si="20"/>
        <v>49</v>
      </c>
      <c r="X37" s="107">
        <f t="shared" si="20"/>
        <v>50</v>
      </c>
      <c r="Y37" s="107">
        <f t="shared" si="20"/>
        <v>51</v>
      </c>
      <c r="Z37" s="107">
        <f t="shared" si="20"/>
        <v>51</v>
      </c>
      <c r="AA37" s="107">
        <f t="shared" si="20"/>
        <v>52</v>
      </c>
      <c r="AB37" s="107">
        <f t="shared" si="20"/>
        <v>53</v>
      </c>
      <c r="AC37" s="107">
        <f t="shared" si="20"/>
        <v>53</v>
      </c>
      <c r="AD37" s="107">
        <f t="shared" si="20"/>
        <v>54</v>
      </c>
      <c r="AE37" s="107">
        <f t="shared" si="20"/>
        <v>55</v>
      </c>
      <c r="AF37" s="107">
        <f t="shared" si="20"/>
        <v>55</v>
      </c>
      <c r="AG37" s="107">
        <f t="shared" si="20"/>
        <v>56</v>
      </c>
      <c r="AH37" s="107">
        <f t="shared" si="21"/>
        <v>56</v>
      </c>
      <c r="AI37" s="107">
        <f t="shared" si="21"/>
        <v>57</v>
      </c>
      <c r="AJ37" s="107">
        <f t="shared" si="21"/>
        <v>58</v>
      </c>
      <c r="AK37" s="107">
        <f t="shared" si="21"/>
        <v>58</v>
      </c>
      <c r="AL37" s="107">
        <f t="shared" si="21"/>
        <v>59</v>
      </c>
      <c r="AM37" s="107">
        <f t="shared" si="21"/>
        <v>60</v>
      </c>
      <c r="AN37" s="107">
        <f t="shared" si="21"/>
        <v>60</v>
      </c>
      <c r="AO37" s="107">
        <f t="shared" si="21"/>
        <v>61</v>
      </c>
      <c r="AP37" s="107">
        <f t="shared" si="21"/>
        <v>62</v>
      </c>
      <c r="AQ37" s="107">
        <f t="shared" si="21"/>
        <v>62</v>
      </c>
      <c r="AR37" s="107">
        <f t="shared" si="21"/>
        <v>63</v>
      </c>
      <c r="AS37" s="107">
        <f t="shared" si="21"/>
        <v>64</v>
      </c>
      <c r="AT37" s="107">
        <f t="shared" si="21"/>
        <v>64</v>
      </c>
      <c r="AU37" s="107">
        <f t="shared" si="21"/>
        <v>65</v>
      </c>
      <c r="AV37" s="107">
        <f t="shared" si="21"/>
        <v>66</v>
      </c>
      <c r="AW37" s="107">
        <f t="shared" si="21"/>
        <v>66</v>
      </c>
      <c r="AX37" s="107">
        <f t="shared" si="22"/>
        <v>67</v>
      </c>
      <c r="AY37" s="107">
        <f t="shared" si="22"/>
        <v>68</v>
      </c>
      <c r="AZ37" s="107">
        <f t="shared" si="22"/>
        <v>68</v>
      </c>
      <c r="BA37" s="107">
        <f t="shared" si="22"/>
        <v>69</v>
      </c>
      <c r="BB37" s="107">
        <f t="shared" si="22"/>
        <v>69</v>
      </c>
      <c r="BC37" s="107">
        <f t="shared" si="22"/>
        <v>70</v>
      </c>
      <c r="BD37" s="107">
        <f t="shared" si="22"/>
        <v>71</v>
      </c>
      <c r="BE37" s="107">
        <f t="shared" si="22"/>
        <v>71</v>
      </c>
      <c r="BF37" s="107">
        <f t="shared" si="22"/>
        <v>72</v>
      </c>
      <c r="BG37" s="107">
        <f t="shared" si="22"/>
        <v>73</v>
      </c>
      <c r="BH37" s="107">
        <f t="shared" si="22"/>
        <v>73</v>
      </c>
      <c r="BI37" s="107">
        <f t="shared" si="22"/>
        <v>74</v>
      </c>
      <c r="BJ37" s="107">
        <f t="shared" si="22"/>
        <v>75</v>
      </c>
      <c r="BK37" s="107">
        <f t="shared" si="22"/>
        <v>75</v>
      </c>
      <c r="BL37" s="107">
        <f t="shared" si="22"/>
        <v>76</v>
      </c>
      <c r="BM37" s="107">
        <f t="shared" si="22"/>
        <v>77</v>
      </c>
      <c r="BN37" s="107">
        <f t="shared" si="23"/>
        <v>77</v>
      </c>
      <c r="BO37" s="107">
        <f t="shared" si="23"/>
        <v>78</v>
      </c>
      <c r="BP37" s="107">
        <f t="shared" si="23"/>
        <v>79</v>
      </c>
      <c r="BQ37" s="107">
        <f t="shared" si="23"/>
        <v>79</v>
      </c>
      <c r="BR37" s="107">
        <f t="shared" si="23"/>
        <v>80</v>
      </c>
      <c r="BS37" s="107">
        <f t="shared" si="23"/>
        <v>81</v>
      </c>
      <c r="BT37" s="107">
        <f t="shared" si="23"/>
        <v>81</v>
      </c>
      <c r="BU37" s="107">
        <f t="shared" si="23"/>
        <v>82</v>
      </c>
      <c r="BV37" s="107">
        <f t="shared" si="23"/>
        <v>82</v>
      </c>
      <c r="BW37" s="107">
        <f t="shared" si="23"/>
        <v>83</v>
      </c>
      <c r="BX37" s="107">
        <f t="shared" si="23"/>
        <v>84</v>
      </c>
      <c r="BY37" s="107">
        <f t="shared" si="23"/>
        <v>84</v>
      </c>
      <c r="BZ37" s="107">
        <f t="shared" si="23"/>
        <v>85</v>
      </c>
      <c r="CA37" s="107">
        <f t="shared" si="23"/>
        <v>86</v>
      </c>
      <c r="CB37" s="107">
        <f t="shared" si="23"/>
        <v>86</v>
      </c>
      <c r="CC37" s="107">
        <f t="shared" si="23"/>
        <v>87</v>
      </c>
      <c r="CD37" s="107">
        <f t="shared" si="24"/>
        <v>88</v>
      </c>
      <c r="CE37" s="107">
        <f t="shared" si="24"/>
        <v>88</v>
      </c>
      <c r="CF37" s="107">
        <f t="shared" si="24"/>
        <v>89</v>
      </c>
      <c r="CG37" s="107">
        <f t="shared" si="24"/>
        <v>90</v>
      </c>
      <c r="CH37" s="107">
        <f t="shared" si="24"/>
        <v>90</v>
      </c>
      <c r="CI37" s="107">
        <f t="shared" si="24"/>
        <v>91</v>
      </c>
      <c r="CJ37" s="107">
        <f t="shared" si="24"/>
        <v>92</v>
      </c>
      <c r="CK37" s="107">
        <f t="shared" si="24"/>
        <v>92</v>
      </c>
      <c r="CL37" s="107">
        <f t="shared" si="24"/>
        <v>93</v>
      </c>
      <c r="CM37" s="107">
        <f t="shared" si="24"/>
        <v>94</v>
      </c>
      <c r="CN37" s="107">
        <f t="shared" si="24"/>
        <v>94</v>
      </c>
      <c r="CO37" s="107">
        <f t="shared" si="24"/>
        <v>95</v>
      </c>
      <c r="CP37" s="107">
        <f t="shared" si="24"/>
        <v>95</v>
      </c>
      <c r="CQ37" s="107">
        <f t="shared" si="24"/>
        <v>96</v>
      </c>
      <c r="CR37" s="107">
        <f t="shared" si="24"/>
        <v>97</v>
      </c>
      <c r="CS37" s="107">
        <f t="shared" si="24"/>
        <v>97</v>
      </c>
      <c r="CT37" s="107">
        <f t="shared" si="17"/>
        <v>98</v>
      </c>
      <c r="CU37" s="107">
        <f t="shared" si="17"/>
        <v>99</v>
      </c>
      <c r="CV37" s="107">
        <f t="shared" si="17"/>
        <v>99</v>
      </c>
      <c r="CW37" s="108">
        <f t="shared" si="11"/>
        <v>35</v>
      </c>
      <c r="CX37"/>
      <c r="CY37"/>
      <c r="CZ37"/>
    </row>
    <row r="38" spans="1:104" x14ac:dyDescent="0.25">
      <c r="A38" s="105">
        <f t="shared" si="10"/>
        <v>36</v>
      </c>
      <c r="B38" s="106">
        <f t="shared" si="26"/>
        <v>37</v>
      </c>
      <c r="C38" s="106">
        <f t="shared" si="26"/>
        <v>37</v>
      </c>
      <c r="D38" s="106">
        <f t="shared" si="26"/>
        <v>38</v>
      </c>
      <c r="E38" s="106">
        <f t="shared" si="26"/>
        <v>39</v>
      </c>
      <c r="F38" s="107">
        <f t="shared" si="26"/>
        <v>39</v>
      </c>
      <c r="G38" s="106">
        <f t="shared" si="26"/>
        <v>40</v>
      </c>
      <c r="H38" s="106">
        <f t="shared" si="26"/>
        <v>40</v>
      </c>
      <c r="I38" s="106">
        <f t="shared" si="26"/>
        <v>41</v>
      </c>
      <c r="J38" s="106">
        <f t="shared" si="26"/>
        <v>42</v>
      </c>
      <c r="K38" s="107">
        <f t="shared" si="26"/>
        <v>42</v>
      </c>
      <c r="L38" s="106">
        <f t="shared" si="26"/>
        <v>43</v>
      </c>
      <c r="M38" s="106">
        <f t="shared" si="26"/>
        <v>44</v>
      </c>
      <c r="N38" s="106">
        <f t="shared" si="26"/>
        <v>44</v>
      </c>
      <c r="O38" s="106">
        <f t="shared" si="26"/>
        <v>45</v>
      </c>
      <c r="P38" s="107">
        <f t="shared" si="26"/>
        <v>46</v>
      </c>
      <c r="Q38" s="106">
        <f t="shared" si="25"/>
        <v>46</v>
      </c>
      <c r="R38" s="106">
        <f t="shared" si="20"/>
        <v>47</v>
      </c>
      <c r="S38" s="106">
        <f t="shared" si="20"/>
        <v>48</v>
      </c>
      <c r="T38" s="106">
        <f t="shared" si="20"/>
        <v>48</v>
      </c>
      <c r="U38" s="107">
        <f t="shared" si="20"/>
        <v>49</v>
      </c>
      <c r="V38" s="106">
        <f t="shared" si="20"/>
        <v>49</v>
      </c>
      <c r="W38" s="106">
        <f t="shared" si="20"/>
        <v>50</v>
      </c>
      <c r="X38" s="106">
        <f t="shared" si="20"/>
        <v>51</v>
      </c>
      <c r="Y38" s="106">
        <f t="shared" si="20"/>
        <v>51</v>
      </c>
      <c r="Z38" s="107">
        <f t="shared" si="20"/>
        <v>52</v>
      </c>
      <c r="AA38" s="106">
        <f t="shared" si="20"/>
        <v>53</v>
      </c>
      <c r="AB38" s="106">
        <f t="shared" si="20"/>
        <v>53</v>
      </c>
      <c r="AC38" s="106">
        <f t="shared" si="20"/>
        <v>54</v>
      </c>
      <c r="AD38" s="106">
        <f t="shared" si="20"/>
        <v>55</v>
      </c>
      <c r="AE38" s="107">
        <f t="shared" si="20"/>
        <v>55</v>
      </c>
      <c r="AF38" s="106">
        <f t="shared" si="20"/>
        <v>56</v>
      </c>
      <c r="AG38" s="106">
        <f t="shared" si="20"/>
        <v>56</v>
      </c>
      <c r="AH38" s="106">
        <f t="shared" si="21"/>
        <v>57</v>
      </c>
      <c r="AI38" s="106">
        <f t="shared" si="21"/>
        <v>58</v>
      </c>
      <c r="AJ38" s="107">
        <f t="shared" si="21"/>
        <v>58</v>
      </c>
      <c r="AK38" s="106">
        <f t="shared" si="21"/>
        <v>59</v>
      </c>
      <c r="AL38" s="106">
        <f t="shared" si="21"/>
        <v>60</v>
      </c>
      <c r="AM38" s="106">
        <f t="shared" si="21"/>
        <v>60</v>
      </c>
      <c r="AN38" s="106">
        <f t="shared" si="21"/>
        <v>61</v>
      </c>
      <c r="AO38" s="107">
        <f t="shared" si="21"/>
        <v>62</v>
      </c>
      <c r="AP38" s="106">
        <f t="shared" si="21"/>
        <v>62</v>
      </c>
      <c r="AQ38" s="106">
        <f t="shared" si="21"/>
        <v>63</v>
      </c>
      <c r="AR38" s="106">
        <f t="shared" si="21"/>
        <v>64</v>
      </c>
      <c r="AS38" s="106">
        <f t="shared" si="21"/>
        <v>64</v>
      </c>
      <c r="AT38" s="107">
        <f t="shared" si="21"/>
        <v>65</v>
      </c>
      <c r="AU38" s="106">
        <f t="shared" si="21"/>
        <v>65</v>
      </c>
      <c r="AV38" s="106">
        <f t="shared" si="21"/>
        <v>66</v>
      </c>
      <c r="AW38" s="106">
        <f t="shared" si="21"/>
        <v>67</v>
      </c>
      <c r="AX38" s="106">
        <f t="shared" si="22"/>
        <v>67</v>
      </c>
      <c r="AY38" s="107">
        <f t="shared" si="22"/>
        <v>68</v>
      </c>
      <c r="AZ38" s="106">
        <f t="shared" si="22"/>
        <v>69</v>
      </c>
      <c r="BA38" s="106">
        <f t="shared" si="22"/>
        <v>69</v>
      </c>
      <c r="BB38" s="106">
        <f t="shared" si="22"/>
        <v>70</v>
      </c>
      <c r="BC38" s="106">
        <f t="shared" si="22"/>
        <v>71</v>
      </c>
      <c r="BD38" s="107">
        <f t="shared" si="22"/>
        <v>71</v>
      </c>
      <c r="BE38" s="106">
        <f t="shared" si="22"/>
        <v>72</v>
      </c>
      <c r="BF38" s="106">
        <f t="shared" si="22"/>
        <v>72</v>
      </c>
      <c r="BG38" s="106">
        <f t="shared" si="22"/>
        <v>73</v>
      </c>
      <c r="BH38" s="106">
        <f t="shared" si="22"/>
        <v>74</v>
      </c>
      <c r="BI38" s="107">
        <f t="shared" si="22"/>
        <v>74</v>
      </c>
      <c r="BJ38" s="106">
        <f t="shared" si="22"/>
        <v>75</v>
      </c>
      <c r="BK38" s="106">
        <f t="shared" si="22"/>
        <v>76</v>
      </c>
      <c r="BL38" s="106">
        <f t="shared" si="22"/>
        <v>76</v>
      </c>
      <c r="BM38" s="106">
        <f t="shared" si="22"/>
        <v>77</v>
      </c>
      <c r="BN38" s="107">
        <f t="shared" si="23"/>
        <v>78</v>
      </c>
      <c r="BO38" s="106">
        <f t="shared" si="23"/>
        <v>78</v>
      </c>
      <c r="BP38" s="106">
        <f t="shared" si="23"/>
        <v>79</v>
      </c>
      <c r="BQ38" s="106">
        <f t="shared" si="23"/>
        <v>80</v>
      </c>
      <c r="BR38" s="106">
        <f t="shared" si="23"/>
        <v>80</v>
      </c>
      <c r="BS38" s="107">
        <f t="shared" si="23"/>
        <v>81</v>
      </c>
      <c r="BT38" s="106">
        <f t="shared" si="23"/>
        <v>81</v>
      </c>
      <c r="BU38" s="106">
        <f t="shared" si="23"/>
        <v>82</v>
      </c>
      <c r="BV38" s="106">
        <f t="shared" si="23"/>
        <v>83</v>
      </c>
      <c r="BW38" s="106">
        <f t="shared" si="23"/>
        <v>83</v>
      </c>
      <c r="BX38" s="107">
        <f t="shared" si="23"/>
        <v>84</v>
      </c>
      <c r="BY38" s="106">
        <f t="shared" si="23"/>
        <v>85</v>
      </c>
      <c r="BZ38" s="106">
        <f t="shared" si="23"/>
        <v>85</v>
      </c>
      <c r="CA38" s="106">
        <f t="shared" si="23"/>
        <v>86</v>
      </c>
      <c r="CB38" s="106">
        <f t="shared" si="23"/>
        <v>87</v>
      </c>
      <c r="CC38" s="107">
        <f t="shared" si="23"/>
        <v>87</v>
      </c>
      <c r="CD38" s="106">
        <f t="shared" si="24"/>
        <v>88</v>
      </c>
      <c r="CE38" s="106">
        <f t="shared" si="24"/>
        <v>88</v>
      </c>
      <c r="CF38" s="106">
        <f t="shared" si="24"/>
        <v>89</v>
      </c>
      <c r="CG38" s="106">
        <f t="shared" si="24"/>
        <v>90</v>
      </c>
      <c r="CH38" s="107">
        <f t="shared" si="24"/>
        <v>90</v>
      </c>
      <c r="CI38" s="106">
        <f t="shared" si="24"/>
        <v>91</v>
      </c>
      <c r="CJ38" s="106">
        <f t="shared" si="24"/>
        <v>92</v>
      </c>
      <c r="CK38" s="106">
        <f t="shared" si="24"/>
        <v>92</v>
      </c>
      <c r="CL38" s="106">
        <f t="shared" si="24"/>
        <v>93</v>
      </c>
      <c r="CM38" s="107">
        <f t="shared" si="24"/>
        <v>94</v>
      </c>
      <c r="CN38" s="106">
        <f t="shared" si="24"/>
        <v>94</v>
      </c>
      <c r="CO38" s="106">
        <f t="shared" si="24"/>
        <v>95</v>
      </c>
      <c r="CP38" s="106">
        <f t="shared" si="24"/>
        <v>96</v>
      </c>
      <c r="CQ38" s="106">
        <f t="shared" si="24"/>
        <v>96</v>
      </c>
      <c r="CR38" s="107">
        <f t="shared" si="24"/>
        <v>97</v>
      </c>
      <c r="CS38" s="106">
        <f t="shared" si="24"/>
        <v>97</v>
      </c>
      <c r="CT38" s="106">
        <f t="shared" ref="CT38:CV57" si="27">ROUND($A38+(CT$2*(1-$A38/100)),0)</f>
        <v>98</v>
      </c>
      <c r="CU38" s="106">
        <f t="shared" si="27"/>
        <v>99</v>
      </c>
      <c r="CV38" s="106">
        <f t="shared" si="27"/>
        <v>99</v>
      </c>
      <c r="CW38" s="105">
        <f t="shared" si="11"/>
        <v>36</v>
      </c>
    </row>
    <row r="39" spans="1:104" x14ac:dyDescent="0.25">
      <c r="A39" s="105">
        <f t="shared" si="10"/>
        <v>37</v>
      </c>
      <c r="B39" s="106">
        <f t="shared" si="26"/>
        <v>38</v>
      </c>
      <c r="C39" s="106">
        <f t="shared" si="26"/>
        <v>38</v>
      </c>
      <c r="D39" s="106">
        <f t="shared" si="26"/>
        <v>39</v>
      </c>
      <c r="E39" s="106">
        <f t="shared" si="26"/>
        <v>40</v>
      </c>
      <c r="F39" s="107">
        <f t="shared" si="26"/>
        <v>40</v>
      </c>
      <c r="G39" s="106">
        <f t="shared" si="26"/>
        <v>41</v>
      </c>
      <c r="H39" s="106">
        <f t="shared" si="26"/>
        <v>41</v>
      </c>
      <c r="I39" s="106">
        <f t="shared" si="26"/>
        <v>42</v>
      </c>
      <c r="J39" s="106">
        <f t="shared" si="26"/>
        <v>43</v>
      </c>
      <c r="K39" s="107">
        <f t="shared" si="26"/>
        <v>43</v>
      </c>
      <c r="L39" s="106">
        <f t="shared" si="26"/>
        <v>44</v>
      </c>
      <c r="M39" s="106">
        <f t="shared" si="26"/>
        <v>45</v>
      </c>
      <c r="N39" s="106">
        <f t="shared" si="26"/>
        <v>45</v>
      </c>
      <c r="O39" s="106">
        <f t="shared" si="26"/>
        <v>46</v>
      </c>
      <c r="P39" s="107">
        <f t="shared" si="26"/>
        <v>46</v>
      </c>
      <c r="Q39" s="106">
        <f t="shared" si="25"/>
        <v>47</v>
      </c>
      <c r="R39" s="106">
        <f t="shared" si="20"/>
        <v>48</v>
      </c>
      <c r="S39" s="106">
        <f t="shared" si="20"/>
        <v>48</v>
      </c>
      <c r="T39" s="106">
        <f t="shared" si="20"/>
        <v>49</v>
      </c>
      <c r="U39" s="107">
        <f t="shared" si="20"/>
        <v>50</v>
      </c>
      <c r="V39" s="106">
        <f t="shared" si="20"/>
        <v>50</v>
      </c>
      <c r="W39" s="106">
        <f t="shared" si="20"/>
        <v>51</v>
      </c>
      <c r="X39" s="106">
        <f t="shared" si="20"/>
        <v>51</v>
      </c>
      <c r="Y39" s="106">
        <f t="shared" si="20"/>
        <v>52</v>
      </c>
      <c r="Z39" s="107">
        <f t="shared" si="20"/>
        <v>53</v>
      </c>
      <c r="AA39" s="106">
        <f t="shared" si="20"/>
        <v>53</v>
      </c>
      <c r="AB39" s="106">
        <f t="shared" si="20"/>
        <v>54</v>
      </c>
      <c r="AC39" s="106">
        <f t="shared" si="20"/>
        <v>55</v>
      </c>
      <c r="AD39" s="106">
        <f t="shared" si="20"/>
        <v>55</v>
      </c>
      <c r="AE39" s="107">
        <f t="shared" si="20"/>
        <v>56</v>
      </c>
      <c r="AF39" s="106">
        <f t="shared" si="20"/>
        <v>57</v>
      </c>
      <c r="AG39" s="106">
        <f t="shared" si="20"/>
        <v>57</v>
      </c>
      <c r="AH39" s="106">
        <f t="shared" si="21"/>
        <v>58</v>
      </c>
      <c r="AI39" s="106">
        <f t="shared" si="21"/>
        <v>58</v>
      </c>
      <c r="AJ39" s="107">
        <f t="shared" si="21"/>
        <v>59</v>
      </c>
      <c r="AK39" s="106">
        <f t="shared" si="21"/>
        <v>60</v>
      </c>
      <c r="AL39" s="106">
        <f t="shared" si="21"/>
        <v>60</v>
      </c>
      <c r="AM39" s="106">
        <f t="shared" si="21"/>
        <v>61</v>
      </c>
      <c r="AN39" s="106">
        <f t="shared" si="21"/>
        <v>62</v>
      </c>
      <c r="AO39" s="107">
        <f t="shared" si="21"/>
        <v>62</v>
      </c>
      <c r="AP39" s="106">
        <f t="shared" si="21"/>
        <v>63</v>
      </c>
      <c r="AQ39" s="106">
        <f t="shared" si="21"/>
        <v>63</v>
      </c>
      <c r="AR39" s="106">
        <f t="shared" si="21"/>
        <v>64</v>
      </c>
      <c r="AS39" s="106">
        <f t="shared" si="21"/>
        <v>65</v>
      </c>
      <c r="AT39" s="107">
        <f t="shared" si="21"/>
        <v>65</v>
      </c>
      <c r="AU39" s="106">
        <f t="shared" si="21"/>
        <v>66</v>
      </c>
      <c r="AV39" s="106">
        <f t="shared" si="21"/>
        <v>67</v>
      </c>
      <c r="AW39" s="106">
        <f t="shared" si="21"/>
        <v>67</v>
      </c>
      <c r="AX39" s="106">
        <f t="shared" si="22"/>
        <v>68</v>
      </c>
      <c r="AY39" s="107">
        <f t="shared" si="22"/>
        <v>69</v>
      </c>
      <c r="AZ39" s="106">
        <f t="shared" si="22"/>
        <v>69</v>
      </c>
      <c r="BA39" s="106">
        <f t="shared" si="22"/>
        <v>70</v>
      </c>
      <c r="BB39" s="106">
        <f t="shared" si="22"/>
        <v>70</v>
      </c>
      <c r="BC39" s="106">
        <f t="shared" si="22"/>
        <v>71</v>
      </c>
      <c r="BD39" s="107">
        <f t="shared" si="22"/>
        <v>72</v>
      </c>
      <c r="BE39" s="106">
        <f t="shared" si="22"/>
        <v>72</v>
      </c>
      <c r="BF39" s="106">
        <f t="shared" si="22"/>
        <v>73</v>
      </c>
      <c r="BG39" s="106">
        <f t="shared" si="22"/>
        <v>74</v>
      </c>
      <c r="BH39" s="106">
        <f t="shared" si="22"/>
        <v>74</v>
      </c>
      <c r="BI39" s="107">
        <f t="shared" si="22"/>
        <v>75</v>
      </c>
      <c r="BJ39" s="106">
        <f t="shared" si="22"/>
        <v>75</v>
      </c>
      <c r="BK39" s="106">
        <f t="shared" si="22"/>
        <v>76</v>
      </c>
      <c r="BL39" s="106">
        <f t="shared" si="22"/>
        <v>77</v>
      </c>
      <c r="BM39" s="106">
        <f t="shared" si="22"/>
        <v>77</v>
      </c>
      <c r="BN39" s="107">
        <f t="shared" si="23"/>
        <v>78</v>
      </c>
      <c r="BO39" s="106">
        <f t="shared" si="23"/>
        <v>79</v>
      </c>
      <c r="BP39" s="106">
        <f t="shared" si="23"/>
        <v>79</v>
      </c>
      <c r="BQ39" s="106">
        <f t="shared" si="23"/>
        <v>80</v>
      </c>
      <c r="BR39" s="106">
        <f t="shared" si="23"/>
        <v>80</v>
      </c>
      <c r="BS39" s="107">
        <f t="shared" si="23"/>
        <v>81</v>
      </c>
      <c r="BT39" s="106">
        <f t="shared" si="23"/>
        <v>82</v>
      </c>
      <c r="BU39" s="106">
        <f t="shared" si="23"/>
        <v>82</v>
      </c>
      <c r="BV39" s="106">
        <f t="shared" si="23"/>
        <v>83</v>
      </c>
      <c r="BW39" s="106">
        <f t="shared" si="23"/>
        <v>84</v>
      </c>
      <c r="BX39" s="107">
        <f t="shared" si="23"/>
        <v>84</v>
      </c>
      <c r="BY39" s="106">
        <f t="shared" si="23"/>
        <v>85</v>
      </c>
      <c r="BZ39" s="106">
        <f t="shared" si="23"/>
        <v>86</v>
      </c>
      <c r="CA39" s="106">
        <f t="shared" si="23"/>
        <v>86</v>
      </c>
      <c r="CB39" s="106">
        <f t="shared" si="23"/>
        <v>87</v>
      </c>
      <c r="CC39" s="107">
        <f t="shared" si="23"/>
        <v>87</v>
      </c>
      <c r="CD39" s="106">
        <f t="shared" si="24"/>
        <v>88</v>
      </c>
      <c r="CE39" s="106">
        <f t="shared" si="24"/>
        <v>89</v>
      </c>
      <c r="CF39" s="106">
        <f t="shared" si="24"/>
        <v>89</v>
      </c>
      <c r="CG39" s="106">
        <f t="shared" si="24"/>
        <v>90</v>
      </c>
      <c r="CH39" s="107">
        <f t="shared" si="24"/>
        <v>91</v>
      </c>
      <c r="CI39" s="106">
        <f t="shared" si="24"/>
        <v>91</v>
      </c>
      <c r="CJ39" s="106">
        <f t="shared" si="24"/>
        <v>92</v>
      </c>
      <c r="CK39" s="106">
        <f t="shared" si="24"/>
        <v>92</v>
      </c>
      <c r="CL39" s="106">
        <f t="shared" si="24"/>
        <v>93</v>
      </c>
      <c r="CM39" s="107">
        <f t="shared" si="24"/>
        <v>94</v>
      </c>
      <c r="CN39" s="106">
        <f t="shared" si="24"/>
        <v>94</v>
      </c>
      <c r="CO39" s="106">
        <f t="shared" si="24"/>
        <v>95</v>
      </c>
      <c r="CP39" s="106">
        <f t="shared" si="24"/>
        <v>96</v>
      </c>
      <c r="CQ39" s="106">
        <f t="shared" si="24"/>
        <v>96</v>
      </c>
      <c r="CR39" s="107">
        <f t="shared" si="24"/>
        <v>97</v>
      </c>
      <c r="CS39" s="106">
        <f t="shared" si="24"/>
        <v>97</v>
      </c>
      <c r="CT39" s="106">
        <f t="shared" si="27"/>
        <v>98</v>
      </c>
      <c r="CU39" s="106">
        <f t="shared" si="27"/>
        <v>99</v>
      </c>
      <c r="CV39" s="106">
        <f t="shared" si="27"/>
        <v>99</v>
      </c>
      <c r="CW39" s="105">
        <f t="shared" si="11"/>
        <v>37</v>
      </c>
    </row>
    <row r="40" spans="1:104" x14ac:dyDescent="0.25">
      <c r="A40" s="105">
        <f t="shared" si="10"/>
        <v>38</v>
      </c>
      <c r="B40" s="106">
        <f t="shared" si="26"/>
        <v>39</v>
      </c>
      <c r="C40" s="106">
        <f t="shared" si="26"/>
        <v>39</v>
      </c>
      <c r="D40" s="106">
        <f t="shared" si="26"/>
        <v>40</v>
      </c>
      <c r="E40" s="106">
        <f t="shared" si="26"/>
        <v>40</v>
      </c>
      <c r="F40" s="107">
        <f t="shared" si="26"/>
        <v>41</v>
      </c>
      <c r="G40" s="106">
        <f t="shared" si="26"/>
        <v>42</v>
      </c>
      <c r="H40" s="106">
        <f t="shared" si="26"/>
        <v>42</v>
      </c>
      <c r="I40" s="106">
        <f t="shared" si="26"/>
        <v>43</v>
      </c>
      <c r="J40" s="106">
        <f t="shared" si="26"/>
        <v>44</v>
      </c>
      <c r="K40" s="107">
        <f t="shared" si="26"/>
        <v>44</v>
      </c>
      <c r="L40" s="106">
        <f t="shared" si="26"/>
        <v>45</v>
      </c>
      <c r="M40" s="106">
        <f t="shared" si="26"/>
        <v>45</v>
      </c>
      <c r="N40" s="106">
        <f t="shared" si="26"/>
        <v>46</v>
      </c>
      <c r="O40" s="106">
        <f t="shared" si="26"/>
        <v>47</v>
      </c>
      <c r="P40" s="107">
        <f t="shared" si="26"/>
        <v>47</v>
      </c>
      <c r="Q40" s="106">
        <f t="shared" si="25"/>
        <v>48</v>
      </c>
      <c r="R40" s="106">
        <f t="shared" si="20"/>
        <v>49</v>
      </c>
      <c r="S40" s="106">
        <f t="shared" si="20"/>
        <v>49</v>
      </c>
      <c r="T40" s="106">
        <f t="shared" si="20"/>
        <v>50</v>
      </c>
      <c r="U40" s="107">
        <f t="shared" si="20"/>
        <v>50</v>
      </c>
      <c r="V40" s="106">
        <f t="shared" si="20"/>
        <v>51</v>
      </c>
      <c r="W40" s="106">
        <f t="shared" si="20"/>
        <v>52</v>
      </c>
      <c r="X40" s="106">
        <f t="shared" si="20"/>
        <v>52</v>
      </c>
      <c r="Y40" s="106">
        <f t="shared" si="20"/>
        <v>53</v>
      </c>
      <c r="Z40" s="107">
        <f t="shared" si="20"/>
        <v>54</v>
      </c>
      <c r="AA40" s="106">
        <f t="shared" si="20"/>
        <v>54</v>
      </c>
      <c r="AB40" s="106">
        <f t="shared" si="20"/>
        <v>55</v>
      </c>
      <c r="AC40" s="106">
        <f t="shared" si="20"/>
        <v>55</v>
      </c>
      <c r="AD40" s="106">
        <f t="shared" si="20"/>
        <v>56</v>
      </c>
      <c r="AE40" s="107">
        <f t="shared" si="20"/>
        <v>57</v>
      </c>
      <c r="AF40" s="106">
        <f t="shared" si="20"/>
        <v>57</v>
      </c>
      <c r="AG40" s="106">
        <f t="shared" si="20"/>
        <v>58</v>
      </c>
      <c r="AH40" s="106">
        <f t="shared" si="21"/>
        <v>58</v>
      </c>
      <c r="AI40" s="106">
        <f t="shared" si="21"/>
        <v>59</v>
      </c>
      <c r="AJ40" s="107">
        <f t="shared" si="21"/>
        <v>60</v>
      </c>
      <c r="AK40" s="106">
        <f t="shared" si="21"/>
        <v>60</v>
      </c>
      <c r="AL40" s="106">
        <f t="shared" si="21"/>
        <v>61</v>
      </c>
      <c r="AM40" s="106">
        <f t="shared" si="21"/>
        <v>62</v>
      </c>
      <c r="AN40" s="106">
        <f t="shared" si="21"/>
        <v>62</v>
      </c>
      <c r="AO40" s="107">
        <f t="shared" si="21"/>
        <v>63</v>
      </c>
      <c r="AP40" s="106">
        <f t="shared" si="21"/>
        <v>63</v>
      </c>
      <c r="AQ40" s="106">
        <f t="shared" si="21"/>
        <v>64</v>
      </c>
      <c r="AR40" s="106">
        <f t="shared" si="21"/>
        <v>65</v>
      </c>
      <c r="AS40" s="106">
        <f t="shared" si="21"/>
        <v>65</v>
      </c>
      <c r="AT40" s="107">
        <f t="shared" si="21"/>
        <v>66</v>
      </c>
      <c r="AU40" s="106">
        <f t="shared" si="21"/>
        <v>67</v>
      </c>
      <c r="AV40" s="106">
        <f t="shared" si="21"/>
        <v>67</v>
      </c>
      <c r="AW40" s="106">
        <f t="shared" si="21"/>
        <v>68</v>
      </c>
      <c r="AX40" s="106">
        <f t="shared" si="22"/>
        <v>68</v>
      </c>
      <c r="AY40" s="107">
        <f t="shared" si="22"/>
        <v>69</v>
      </c>
      <c r="AZ40" s="106">
        <f t="shared" si="22"/>
        <v>70</v>
      </c>
      <c r="BA40" s="106">
        <f t="shared" si="22"/>
        <v>70</v>
      </c>
      <c r="BB40" s="106">
        <f t="shared" si="22"/>
        <v>71</v>
      </c>
      <c r="BC40" s="106">
        <f t="shared" si="22"/>
        <v>71</v>
      </c>
      <c r="BD40" s="107">
        <f t="shared" si="22"/>
        <v>72</v>
      </c>
      <c r="BE40" s="106">
        <f t="shared" si="22"/>
        <v>73</v>
      </c>
      <c r="BF40" s="106">
        <f t="shared" si="22"/>
        <v>73</v>
      </c>
      <c r="BG40" s="106">
        <f t="shared" si="22"/>
        <v>74</v>
      </c>
      <c r="BH40" s="106">
        <f t="shared" si="22"/>
        <v>75</v>
      </c>
      <c r="BI40" s="107">
        <f t="shared" si="22"/>
        <v>75</v>
      </c>
      <c r="BJ40" s="106">
        <f t="shared" si="22"/>
        <v>76</v>
      </c>
      <c r="BK40" s="106">
        <f t="shared" si="22"/>
        <v>76</v>
      </c>
      <c r="BL40" s="106">
        <f t="shared" si="22"/>
        <v>77</v>
      </c>
      <c r="BM40" s="106">
        <f t="shared" si="22"/>
        <v>78</v>
      </c>
      <c r="BN40" s="107">
        <f t="shared" si="23"/>
        <v>78</v>
      </c>
      <c r="BO40" s="106">
        <f t="shared" si="23"/>
        <v>79</v>
      </c>
      <c r="BP40" s="106">
        <f t="shared" si="23"/>
        <v>80</v>
      </c>
      <c r="BQ40" s="106">
        <f t="shared" si="23"/>
        <v>80</v>
      </c>
      <c r="BR40" s="106">
        <f t="shared" si="23"/>
        <v>81</v>
      </c>
      <c r="BS40" s="107">
        <f t="shared" si="23"/>
        <v>81</v>
      </c>
      <c r="BT40" s="106">
        <f t="shared" si="23"/>
        <v>82</v>
      </c>
      <c r="BU40" s="106">
        <f t="shared" si="23"/>
        <v>83</v>
      </c>
      <c r="BV40" s="106">
        <f t="shared" si="23"/>
        <v>83</v>
      </c>
      <c r="BW40" s="106">
        <f t="shared" si="23"/>
        <v>84</v>
      </c>
      <c r="BX40" s="107">
        <f t="shared" si="23"/>
        <v>85</v>
      </c>
      <c r="BY40" s="106">
        <f t="shared" si="23"/>
        <v>85</v>
      </c>
      <c r="BZ40" s="106">
        <f t="shared" si="23"/>
        <v>86</v>
      </c>
      <c r="CA40" s="106">
        <f t="shared" si="23"/>
        <v>86</v>
      </c>
      <c r="CB40" s="106">
        <f t="shared" si="23"/>
        <v>87</v>
      </c>
      <c r="CC40" s="107">
        <f t="shared" si="23"/>
        <v>88</v>
      </c>
      <c r="CD40" s="106">
        <f t="shared" si="24"/>
        <v>88</v>
      </c>
      <c r="CE40" s="106">
        <f t="shared" si="24"/>
        <v>89</v>
      </c>
      <c r="CF40" s="106">
        <f t="shared" si="24"/>
        <v>89</v>
      </c>
      <c r="CG40" s="106">
        <f t="shared" si="24"/>
        <v>90</v>
      </c>
      <c r="CH40" s="107">
        <f t="shared" si="24"/>
        <v>91</v>
      </c>
      <c r="CI40" s="106">
        <f t="shared" si="24"/>
        <v>91</v>
      </c>
      <c r="CJ40" s="106">
        <f t="shared" si="24"/>
        <v>92</v>
      </c>
      <c r="CK40" s="106">
        <f t="shared" si="24"/>
        <v>93</v>
      </c>
      <c r="CL40" s="106">
        <f t="shared" si="24"/>
        <v>93</v>
      </c>
      <c r="CM40" s="107">
        <f t="shared" si="24"/>
        <v>94</v>
      </c>
      <c r="CN40" s="106">
        <f t="shared" si="24"/>
        <v>94</v>
      </c>
      <c r="CO40" s="106">
        <f t="shared" si="24"/>
        <v>95</v>
      </c>
      <c r="CP40" s="106">
        <f t="shared" si="24"/>
        <v>96</v>
      </c>
      <c r="CQ40" s="106">
        <f t="shared" si="24"/>
        <v>96</v>
      </c>
      <c r="CR40" s="107">
        <f t="shared" si="24"/>
        <v>97</v>
      </c>
      <c r="CS40" s="106">
        <f t="shared" si="24"/>
        <v>98</v>
      </c>
      <c r="CT40" s="106">
        <f t="shared" si="27"/>
        <v>98</v>
      </c>
      <c r="CU40" s="106">
        <f t="shared" si="27"/>
        <v>99</v>
      </c>
      <c r="CV40" s="106">
        <f t="shared" si="27"/>
        <v>99</v>
      </c>
      <c r="CW40" s="105">
        <f t="shared" si="11"/>
        <v>38</v>
      </c>
    </row>
    <row r="41" spans="1:104" x14ac:dyDescent="0.25">
      <c r="A41" s="105">
        <f t="shared" si="10"/>
        <v>39</v>
      </c>
      <c r="B41" s="106">
        <f t="shared" si="26"/>
        <v>40</v>
      </c>
      <c r="C41" s="106">
        <f t="shared" si="26"/>
        <v>40</v>
      </c>
      <c r="D41" s="106">
        <f t="shared" si="26"/>
        <v>41</v>
      </c>
      <c r="E41" s="106">
        <f t="shared" si="26"/>
        <v>41</v>
      </c>
      <c r="F41" s="107">
        <f t="shared" si="26"/>
        <v>42</v>
      </c>
      <c r="G41" s="106">
        <f t="shared" si="26"/>
        <v>43</v>
      </c>
      <c r="H41" s="106">
        <f t="shared" si="26"/>
        <v>43</v>
      </c>
      <c r="I41" s="106">
        <f t="shared" si="26"/>
        <v>44</v>
      </c>
      <c r="J41" s="106">
        <f t="shared" si="26"/>
        <v>44</v>
      </c>
      <c r="K41" s="107">
        <f t="shared" si="26"/>
        <v>45</v>
      </c>
      <c r="L41" s="106">
        <f t="shared" si="26"/>
        <v>46</v>
      </c>
      <c r="M41" s="106">
        <f t="shared" si="26"/>
        <v>46</v>
      </c>
      <c r="N41" s="106">
        <f t="shared" si="26"/>
        <v>47</v>
      </c>
      <c r="O41" s="106">
        <f t="shared" si="26"/>
        <v>48</v>
      </c>
      <c r="P41" s="107">
        <f t="shared" si="26"/>
        <v>48</v>
      </c>
      <c r="Q41" s="106">
        <f t="shared" si="25"/>
        <v>49</v>
      </c>
      <c r="R41" s="106">
        <f t="shared" si="20"/>
        <v>49</v>
      </c>
      <c r="S41" s="106">
        <f t="shared" si="20"/>
        <v>50</v>
      </c>
      <c r="T41" s="106">
        <f t="shared" si="20"/>
        <v>51</v>
      </c>
      <c r="U41" s="107">
        <f t="shared" si="20"/>
        <v>51</v>
      </c>
      <c r="V41" s="106">
        <f t="shared" si="20"/>
        <v>52</v>
      </c>
      <c r="W41" s="106">
        <f t="shared" si="20"/>
        <v>52</v>
      </c>
      <c r="X41" s="106">
        <f t="shared" si="20"/>
        <v>53</v>
      </c>
      <c r="Y41" s="106">
        <f t="shared" si="20"/>
        <v>54</v>
      </c>
      <c r="Z41" s="107">
        <f t="shared" si="20"/>
        <v>54</v>
      </c>
      <c r="AA41" s="106">
        <f t="shared" si="20"/>
        <v>55</v>
      </c>
      <c r="AB41" s="106">
        <f t="shared" si="20"/>
        <v>55</v>
      </c>
      <c r="AC41" s="106">
        <f t="shared" si="20"/>
        <v>56</v>
      </c>
      <c r="AD41" s="106">
        <f t="shared" si="20"/>
        <v>57</v>
      </c>
      <c r="AE41" s="107">
        <f t="shared" si="20"/>
        <v>57</v>
      </c>
      <c r="AF41" s="106">
        <f t="shared" si="20"/>
        <v>58</v>
      </c>
      <c r="AG41" s="106">
        <f t="shared" si="20"/>
        <v>59</v>
      </c>
      <c r="AH41" s="106">
        <f t="shared" si="21"/>
        <v>59</v>
      </c>
      <c r="AI41" s="106">
        <f t="shared" si="21"/>
        <v>60</v>
      </c>
      <c r="AJ41" s="107">
        <f t="shared" si="21"/>
        <v>60</v>
      </c>
      <c r="AK41" s="106">
        <f t="shared" si="21"/>
        <v>61</v>
      </c>
      <c r="AL41" s="106">
        <f t="shared" si="21"/>
        <v>62</v>
      </c>
      <c r="AM41" s="106">
        <f t="shared" si="21"/>
        <v>62</v>
      </c>
      <c r="AN41" s="106">
        <f t="shared" si="21"/>
        <v>63</v>
      </c>
      <c r="AO41" s="107">
        <f t="shared" si="21"/>
        <v>63</v>
      </c>
      <c r="AP41" s="106">
        <f t="shared" si="21"/>
        <v>64</v>
      </c>
      <c r="AQ41" s="106">
        <f t="shared" si="21"/>
        <v>65</v>
      </c>
      <c r="AR41" s="106">
        <f t="shared" si="21"/>
        <v>65</v>
      </c>
      <c r="AS41" s="106">
        <f t="shared" si="21"/>
        <v>66</v>
      </c>
      <c r="AT41" s="107">
        <f t="shared" si="21"/>
        <v>66</v>
      </c>
      <c r="AU41" s="106">
        <f t="shared" si="21"/>
        <v>67</v>
      </c>
      <c r="AV41" s="106">
        <f t="shared" si="21"/>
        <v>68</v>
      </c>
      <c r="AW41" s="106">
        <f t="shared" si="21"/>
        <v>68</v>
      </c>
      <c r="AX41" s="106">
        <f t="shared" si="22"/>
        <v>69</v>
      </c>
      <c r="AY41" s="107">
        <f t="shared" si="22"/>
        <v>70</v>
      </c>
      <c r="AZ41" s="106">
        <f t="shared" si="22"/>
        <v>70</v>
      </c>
      <c r="BA41" s="106">
        <f t="shared" si="22"/>
        <v>71</v>
      </c>
      <c r="BB41" s="106">
        <f t="shared" si="22"/>
        <v>71</v>
      </c>
      <c r="BC41" s="106">
        <f t="shared" si="22"/>
        <v>72</v>
      </c>
      <c r="BD41" s="107">
        <f t="shared" si="22"/>
        <v>73</v>
      </c>
      <c r="BE41" s="106">
        <f t="shared" si="22"/>
        <v>73</v>
      </c>
      <c r="BF41" s="106">
        <f t="shared" si="22"/>
        <v>74</v>
      </c>
      <c r="BG41" s="106">
        <f t="shared" si="22"/>
        <v>74</v>
      </c>
      <c r="BH41" s="106">
        <f t="shared" si="22"/>
        <v>75</v>
      </c>
      <c r="BI41" s="107">
        <f t="shared" si="22"/>
        <v>76</v>
      </c>
      <c r="BJ41" s="106">
        <f t="shared" si="22"/>
        <v>76</v>
      </c>
      <c r="BK41" s="106">
        <f t="shared" si="22"/>
        <v>77</v>
      </c>
      <c r="BL41" s="106">
        <f t="shared" si="22"/>
        <v>77</v>
      </c>
      <c r="BM41" s="106">
        <f t="shared" si="22"/>
        <v>78</v>
      </c>
      <c r="BN41" s="107">
        <f t="shared" si="23"/>
        <v>79</v>
      </c>
      <c r="BO41" s="106">
        <f t="shared" si="23"/>
        <v>79</v>
      </c>
      <c r="BP41" s="106">
        <f t="shared" si="23"/>
        <v>80</v>
      </c>
      <c r="BQ41" s="106">
        <f t="shared" si="23"/>
        <v>80</v>
      </c>
      <c r="BR41" s="106">
        <f t="shared" si="23"/>
        <v>81</v>
      </c>
      <c r="BS41" s="107">
        <f t="shared" si="23"/>
        <v>82</v>
      </c>
      <c r="BT41" s="106">
        <f t="shared" si="23"/>
        <v>82</v>
      </c>
      <c r="BU41" s="106">
        <f t="shared" si="23"/>
        <v>83</v>
      </c>
      <c r="BV41" s="106">
        <f t="shared" si="23"/>
        <v>84</v>
      </c>
      <c r="BW41" s="106">
        <f t="shared" si="23"/>
        <v>84</v>
      </c>
      <c r="BX41" s="107">
        <f t="shared" si="23"/>
        <v>85</v>
      </c>
      <c r="BY41" s="106">
        <f t="shared" si="23"/>
        <v>85</v>
      </c>
      <c r="BZ41" s="106">
        <f t="shared" si="23"/>
        <v>86</v>
      </c>
      <c r="CA41" s="106">
        <f t="shared" si="23"/>
        <v>87</v>
      </c>
      <c r="CB41" s="106">
        <f t="shared" si="23"/>
        <v>87</v>
      </c>
      <c r="CC41" s="107">
        <f t="shared" si="23"/>
        <v>88</v>
      </c>
      <c r="CD41" s="106">
        <f t="shared" si="24"/>
        <v>88</v>
      </c>
      <c r="CE41" s="106">
        <f t="shared" si="24"/>
        <v>89</v>
      </c>
      <c r="CF41" s="106">
        <f t="shared" si="24"/>
        <v>90</v>
      </c>
      <c r="CG41" s="106">
        <f t="shared" si="24"/>
        <v>90</v>
      </c>
      <c r="CH41" s="107">
        <f t="shared" si="24"/>
        <v>91</v>
      </c>
      <c r="CI41" s="106">
        <f t="shared" si="24"/>
        <v>91</v>
      </c>
      <c r="CJ41" s="106">
        <f t="shared" si="24"/>
        <v>92</v>
      </c>
      <c r="CK41" s="106">
        <f t="shared" si="24"/>
        <v>93</v>
      </c>
      <c r="CL41" s="106">
        <f t="shared" si="24"/>
        <v>93</v>
      </c>
      <c r="CM41" s="107">
        <f t="shared" si="24"/>
        <v>94</v>
      </c>
      <c r="CN41" s="106">
        <f t="shared" si="24"/>
        <v>95</v>
      </c>
      <c r="CO41" s="106">
        <f t="shared" si="24"/>
        <v>95</v>
      </c>
      <c r="CP41" s="106">
        <f t="shared" si="24"/>
        <v>96</v>
      </c>
      <c r="CQ41" s="106">
        <f t="shared" si="24"/>
        <v>96</v>
      </c>
      <c r="CR41" s="107">
        <f t="shared" si="24"/>
        <v>97</v>
      </c>
      <c r="CS41" s="106">
        <f t="shared" si="24"/>
        <v>98</v>
      </c>
      <c r="CT41" s="106">
        <f t="shared" si="27"/>
        <v>98</v>
      </c>
      <c r="CU41" s="106">
        <f t="shared" si="27"/>
        <v>99</v>
      </c>
      <c r="CV41" s="106">
        <f t="shared" si="27"/>
        <v>99</v>
      </c>
      <c r="CW41" s="105">
        <f t="shared" si="11"/>
        <v>39</v>
      </c>
    </row>
    <row r="42" spans="1:104" s="17" customFormat="1" x14ac:dyDescent="0.25">
      <c r="A42" s="108">
        <f t="shared" si="10"/>
        <v>40</v>
      </c>
      <c r="B42" s="107">
        <f t="shared" si="26"/>
        <v>41</v>
      </c>
      <c r="C42" s="107">
        <f t="shared" si="26"/>
        <v>41</v>
      </c>
      <c r="D42" s="107">
        <f t="shared" si="26"/>
        <v>42</v>
      </c>
      <c r="E42" s="107">
        <f t="shared" si="26"/>
        <v>42</v>
      </c>
      <c r="F42" s="107">
        <f t="shared" si="26"/>
        <v>43</v>
      </c>
      <c r="G42" s="107">
        <f t="shared" si="26"/>
        <v>44</v>
      </c>
      <c r="H42" s="107">
        <f t="shared" si="26"/>
        <v>44</v>
      </c>
      <c r="I42" s="107">
        <f t="shared" si="26"/>
        <v>45</v>
      </c>
      <c r="J42" s="107">
        <f t="shared" si="26"/>
        <v>45</v>
      </c>
      <c r="K42" s="107">
        <f t="shared" si="26"/>
        <v>46</v>
      </c>
      <c r="L42" s="107">
        <f t="shared" si="26"/>
        <v>47</v>
      </c>
      <c r="M42" s="107">
        <f t="shared" si="26"/>
        <v>47</v>
      </c>
      <c r="N42" s="107">
        <f t="shared" si="26"/>
        <v>48</v>
      </c>
      <c r="O42" s="107">
        <f t="shared" si="26"/>
        <v>48</v>
      </c>
      <c r="P42" s="107">
        <f t="shared" si="26"/>
        <v>49</v>
      </c>
      <c r="Q42" s="107">
        <f t="shared" si="25"/>
        <v>50</v>
      </c>
      <c r="R42" s="107">
        <f t="shared" si="20"/>
        <v>50</v>
      </c>
      <c r="S42" s="107">
        <f t="shared" si="20"/>
        <v>51</v>
      </c>
      <c r="T42" s="107">
        <f t="shared" si="20"/>
        <v>51</v>
      </c>
      <c r="U42" s="107">
        <f t="shared" si="20"/>
        <v>52</v>
      </c>
      <c r="V42" s="107">
        <f t="shared" si="20"/>
        <v>53</v>
      </c>
      <c r="W42" s="107">
        <f t="shared" si="20"/>
        <v>53</v>
      </c>
      <c r="X42" s="107">
        <f t="shared" si="20"/>
        <v>54</v>
      </c>
      <c r="Y42" s="107">
        <f t="shared" si="20"/>
        <v>54</v>
      </c>
      <c r="Z42" s="107">
        <f t="shared" si="20"/>
        <v>55</v>
      </c>
      <c r="AA42" s="107">
        <f t="shared" si="20"/>
        <v>56</v>
      </c>
      <c r="AB42" s="107">
        <f t="shared" si="20"/>
        <v>56</v>
      </c>
      <c r="AC42" s="107">
        <f t="shared" si="20"/>
        <v>57</v>
      </c>
      <c r="AD42" s="107">
        <f t="shared" si="20"/>
        <v>57</v>
      </c>
      <c r="AE42" s="107">
        <f t="shared" si="20"/>
        <v>58</v>
      </c>
      <c r="AF42" s="107">
        <f t="shared" si="20"/>
        <v>59</v>
      </c>
      <c r="AG42" s="107">
        <f t="shared" si="20"/>
        <v>59</v>
      </c>
      <c r="AH42" s="107">
        <f t="shared" si="21"/>
        <v>60</v>
      </c>
      <c r="AI42" s="107">
        <f t="shared" si="21"/>
        <v>60</v>
      </c>
      <c r="AJ42" s="107">
        <f t="shared" si="21"/>
        <v>61</v>
      </c>
      <c r="AK42" s="107">
        <f t="shared" si="21"/>
        <v>62</v>
      </c>
      <c r="AL42" s="107">
        <f t="shared" si="21"/>
        <v>62</v>
      </c>
      <c r="AM42" s="107">
        <f t="shared" si="21"/>
        <v>63</v>
      </c>
      <c r="AN42" s="107">
        <f t="shared" si="21"/>
        <v>63</v>
      </c>
      <c r="AO42" s="107">
        <f t="shared" si="21"/>
        <v>64</v>
      </c>
      <c r="AP42" s="107">
        <f t="shared" si="21"/>
        <v>65</v>
      </c>
      <c r="AQ42" s="107">
        <f t="shared" si="21"/>
        <v>65</v>
      </c>
      <c r="AR42" s="107">
        <f t="shared" si="21"/>
        <v>66</v>
      </c>
      <c r="AS42" s="107">
        <f t="shared" si="21"/>
        <v>66</v>
      </c>
      <c r="AT42" s="107">
        <f t="shared" si="21"/>
        <v>67</v>
      </c>
      <c r="AU42" s="107">
        <f t="shared" si="21"/>
        <v>68</v>
      </c>
      <c r="AV42" s="107">
        <f t="shared" si="21"/>
        <v>68</v>
      </c>
      <c r="AW42" s="107">
        <f t="shared" si="21"/>
        <v>69</v>
      </c>
      <c r="AX42" s="107">
        <f t="shared" si="22"/>
        <v>69</v>
      </c>
      <c r="AY42" s="107">
        <f t="shared" si="22"/>
        <v>70</v>
      </c>
      <c r="AZ42" s="107">
        <f t="shared" si="22"/>
        <v>71</v>
      </c>
      <c r="BA42" s="107">
        <f t="shared" si="22"/>
        <v>71</v>
      </c>
      <c r="BB42" s="107">
        <f t="shared" si="22"/>
        <v>72</v>
      </c>
      <c r="BC42" s="107">
        <f t="shared" si="22"/>
        <v>72</v>
      </c>
      <c r="BD42" s="107">
        <f t="shared" si="22"/>
        <v>73</v>
      </c>
      <c r="BE42" s="107">
        <f t="shared" si="22"/>
        <v>74</v>
      </c>
      <c r="BF42" s="107">
        <f t="shared" si="22"/>
        <v>74</v>
      </c>
      <c r="BG42" s="107">
        <f t="shared" si="22"/>
        <v>75</v>
      </c>
      <c r="BH42" s="107">
        <f t="shared" si="22"/>
        <v>75</v>
      </c>
      <c r="BI42" s="107">
        <f t="shared" si="22"/>
        <v>76</v>
      </c>
      <c r="BJ42" s="107">
        <f t="shared" si="22"/>
        <v>77</v>
      </c>
      <c r="BK42" s="107">
        <f t="shared" si="22"/>
        <v>77</v>
      </c>
      <c r="BL42" s="107">
        <f t="shared" si="22"/>
        <v>78</v>
      </c>
      <c r="BM42" s="107">
        <f t="shared" si="22"/>
        <v>78</v>
      </c>
      <c r="BN42" s="107">
        <f t="shared" si="23"/>
        <v>79</v>
      </c>
      <c r="BO42" s="107">
        <f t="shared" si="23"/>
        <v>80</v>
      </c>
      <c r="BP42" s="107">
        <f t="shared" si="23"/>
        <v>80</v>
      </c>
      <c r="BQ42" s="107">
        <f t="shared" si="23"/>
        <v>81</v>
      </c>
      <c r="BR42" s="107">
        <f t="shared" si="23"/>
        <v>81</v>
      </c>
      <c r="BS42" s="107">
        <f t="shared" si="23"/>
        <v>82</v>
      </c>
      <c r="BT42" s="107">
        <f t="shared" si="23"/>
        <v>83</v>
      </c>
      <c r="BU42" s="107">
        <f t="shared" si="23"/>
        <v>83</v>
      </c>
      <c r="BV42" s="107">
        <f t="shared" si="23"/>
        <v>84</v>
      </c>
      <c r="BW42" s="107">
        <f t="shared" si="23"/>
        <v>84</v>
      </c>
      <c r="BX42" s="107">
        <f t="shared" si="23"/>
        <v>85</v>
      </c>
      <c r="BY42" s="107">
        <f t="shared" si="23"/>
        <v>86</v>
      </c>
      <c r="BZ42" s="107">
        <f t="shared" si="23"/>
        <v>86</v>
      </c>
      <c r="CA42" s="107">
        <f t="shared" si="23"/>
        <v>87</v>
      </c>
      <c r="CB42" s="107">
        <f t="shared" si="23"/>
        <v>87</v>
      </c>
      <c r="CC42" s="107">
        <f t="shared" si="23"/>
        <v>88</v>
      </c>
      <c r="CD42" s="107">
        <f t="shared" si="24"/>
        <v>89</v>
      </c>
      <c r="CE42" s="107">
        <f t="shared" si="24"/>
        <v>89</v>
      </c>
      <c r="CF42" s="107">
        <f t="shared" si="24"/>
        <v>90</v>
      </c>
      <c r="CG42" s="107">
        <f t="shared" si="24"/>
        <v>90</v>
      </c>
      <c r="CH42" s="107">
        <f t="shared" si="24"/>
        <v>91</v>
      </c>
      <c r="CI42" s="107">
        <f t="shared" si="24"/>
        <v>92</v>
      </c>
      <c r="CJ42" s="107">
        <f t="shared" si="24"/>
        <v>92</v>
      </c>
      <c r="CK42" s="107">
        <f t="shared" si="24"/>
        <v>93</v>
      </c>
      <c r="CL42" s="107">
        <f t="shared" si="24"/>
        <v>93</v>
      </c>
      <c r="CM42" s="107">
        <f t="shared" si="24"/>
        <v>94</v>
      </c>
      <c r="CN42" s="107">
        <f t="shared" si="24"/>
        <v>95</v>
      </c>
      <c r="CO42" s="107">
        <f t="shared" si="24"/>
        <v>95</v>
      </c>
      <c r="CP42" s="107">
        <f t="shared" si="24"/>
        <v>96</v>
      </c>
      <c r="CQ42" s="107">
        <f t="shared" si="24"/>
        <v>96</v>
      </c>
      <c r="CR42" s="107">
        <f t="shared" si="24"/>
        <v>97</v>
      </c>
      <c r="CS42" s="107">
        <f t="shared" si="24"/>
        <v>98</v>
      </c>
      <c r="CT42" s="107">
        <f t="shared" si="27"/>
        <v>98</v>
      </c>
      <c r="CU42" s="107">
        <f t="shared" si="27"/>
        <v>99</v>
      </c>
      <c r="CV42" s="107">
        <f t="shared" si="27"/>
        <v>99</v>
      </c>
      <c r="CW42" s="108">
        <f t="shared" si="11"/>
        <v>40</v>
      </c>
      <c r="CX42"/>
      <c r="CY42"/>
      <c r="CZ42"/>
    </row>
    <row r="43" spans="1:104" x14ac:dyDescent="0.25">
      <c r="A43" s="105">
        <f t="shared" si="10"/>
        <v>41</v>
      </c>
      <c r="B43" s="106">
        <f t="shared" si="26"/>
        <v>42</v>
      </c>
      <c r="C43" s="106">
        <f t="shared" si="26"/>
        <v>42</v>
      </c>
      <c r="D43" s="106">
        <f t="shared" si="26"/>
        <v>43</v>
      </c>
      <c r="E43" s="106">
        <f t="shared" si="26"/>
        <v>43</v>
      </c>
      <c r="F43" s="107">
        <f t="shared" si="26"/>
        <v>44</v>
      </c>
      <c r="G43" s="106">
        <f t="shared" si="26"/>
        <v>45</v>
      </c>
      <c r="H43" s="106">
        <f t="shared" si="26"/>
        <v>45</v>
      </c>
      <c r="I43" s="106">
        <f t="shared" si="26"/>
        <v>46</v>
      </c>
      <c r="J43" s="106">
        <f t="shared" si="26"/>
        <v>46</v>
      </c>
      <c r="K43" s="107">
        <f t="shared" si="26"/>
        <v>47</v>
      </c>
      <c r="L43" s="106">
        <f t="shared" si="26"/>
        <v>47</v>
      </c>
      <c r="M43" s="106">
        <f t="shared" si="26"/>
        <v>48</v>
      </c>
      <c r="N43" s="106">
        <f t="shared" si="26"/>
        <v>49</v>
      </c>
      <c r="O43" s="106">
        <f t="shared" si="26"/>
        <v>49</v>
      </c>
      <c r="P43" s="107">
        <f t="shared" si="26"/>
        <v>50</v>
      </c>
      <c r="Q43" s="106">
        <f t="shared" si="25"/>
        <v>50</v>
      </c>
      <c r="R43" s="106">
        <f t="shared" si="20"/>
        <v>51</v>
      </c>
      <c r="S43" s="106">
        <f t="shared" si="20"/>
        <v>52</v>
      </c>
      <c r="T43" s="106">
        <f t="shared" si="20"/>
        <v>52</v>
      </c>
      <c r="U43" s="107">
        <f t="shared" si="20"/>
        <v>53</v>
      </c>
      <c r="V43" s="106">
        <f t="shared" si="20"/>
        <v>53</v>
      </c>
      <c r="W43" s="106">
        <f t="shared" si="20"/>
        <v>54</v>
      </c>
      <c r="X43" s="106">
        <f t="shared" si="20"/>
        <v>55</v>
      </c>
      <c r="Y43" s="106">
        <f t="shared" si="20"/>
        <v>55</v>
      </c>
      <c r="Z43" s="107">
        <f t="shared" si="20"/>
        <v>56</v>
      </c>
      <c r="AA43" s="106">
        <f t="shared" si="20"/>
        <v>56</v>
      </c>
      <c r="AB43" s="106">
        <f t="shared" si="20"/>
        <v>57</v>
      </c>
      <c r="AC43" s="106">
        <f t="shared" si="20"/>
        <v>58</v>
      </c>
      <c r="AD43" s="106">
        <f t="shared" si="20"/>
        <v>58</v>
      </c>
      <c r="AE43" s="107">
        <f t="shared" si="20"/>
        <v>59</v>
      </c>
      <c r="AF43" s="106">
        <f t="shared" si="20"/>
        <v>59</v>
      </c>
      <c r="AG43" s="106">
        <f t="shared" si="20"/>
        <v>60</v>
      </c>
      <c r="AH43" s="106">
        <f t="shared" si="21"/>
        <v>60</v>
      </c>
      <c r="AI43" s="106">
        <f t="shared" si="21"/>
        <v>61</v>
      </c>
      <c r="AJ43" s="107">
        <f t="shared" si="21"/>
        <v>62</v>
      </c>
      <c r="AK43" s="106">
        <f t="shared" si="21"/>
        <v>62</v>
      </c>
      <c r="AL43" s="106">
        <f t="shared" si="21"/>
        <v>63</v>
      </c>
      <c r="AM43" s="106">
        <f t="shared" si="21"/>
        <v>63</v>
      </c>
      <c r="AN43" s="106">
        <f t="shared" si="21"/>
        <v>64</v>
      </c>
      <c r="AO43" s="107">
        <f t="shared" si="21"/>
        <v>65</v>
      </c>
      <c r="AP43" s="106">
        <f t="shared" si="21"/>
        <v>65</v>
      </c>
      <c r="AQ43" s="106">
        <f t="shared" si="21"/>
        <v>66</v>
      </c>
      <c r="AR43" s="106">
        <f t="shared" si="21"/>
        <v>66</v>
      </c>
      <c r="AS43" s="106">
        <f t="shared" si="21"/>
        <v>67</v>
      </c>
      <c r="AT43" s="107">
        <f t="shared" si="21"/>
        <v>68</v>
      </c>
      <c r="AU43" s="106">
        <f t="shared" si="21"/>
        <v>68</v>
      </c>
      <c r="AV43" s="106">
        <f t="shared" si="21"/>
        <v>69</v>
      </c>
      <c r="AW43" s="106">
        <f t="shared" si="21"/>
        <v>69</v>
      </c>
      <c r="AX43" s="106">
        <f t="shared" si="22"/>
        <v>70</v>
      </c>
      <c r="AY43" s="107">
        <f t="shared" si="22"/>
        <v>71</v>
      </c>
      <c r="AZ43" s="106">
        <f t="shared" si="22"/>
        <v>71</v>
      </c>
      <c r="BA43" s="106">
        <f t="shared" si="22"/>
        <v>72</v>
      </c>
      <c r="BB43" s="106">
        <f t="shared" si="22"/>
        <v>72</v>
      </c>
      <c r="BC43" s="106">
        <f t="shared" si="22"/>
        <v>73</v>
      </c>
      <c r="BD43" s="107">
        <f t="shared" si="22"/>
        <v>73</v>
      </c>
      <c r="BE43" s="106">
        <f t="shared" si="22"/>
        <v>74</v>
      </c>
      <c r="BF43" s="106">
        <f t="shared" si="22"/>
        <v>75</v>
      </c>
      <c r="BG43" s="106">
        <f t="shared" si="22"/>
        <v>75</v>
      </c>
      <c r="BH43" s="106">
        <f t="shared" si="22"/>
        <v>76</v>
      </c>
      <c r="BI43" s="107">
        <f t="shared" si="22"/>
        <v>76</v>
      </c>
      <c r="BJ43" s="106">
        <f t="shared" si="22"/>
        <v>77</v>
      </c>
      <c r="BK43" s="106">
        <f t="shared" si="22"/>
        <v>78</v>
      </c>
      <c r="BL43" s="106">
        <f t="shared" si="22"/>
        <v>78</v>
      </c>
      <c r="BM43" s="106">
        <f t="shared" si="22"/>
        <v>79</v>
      </c>
      <c r="BN43" s="107">
        <f t="shared" si="23"/>
        <v>79</v>
      </c>
      <c r="BO43" s="106">
        <f t="shared" si="23"/>
        <v>80</v>
      </c>
      <c r="BP43" s="106">
        <f t="shared" si="23"/>
        <v>81</v>
      </c>
      <c r="BQ43" s="106">
        <f t="shared" si="23"/>
        <v>81</v>
      </c>
      <c r="BR43" s="106">
        <f t="shared" si="23"/>
        <v>82</v>
      </c>
      <c r="BS43" s="107">
        <f t="shared" si="23"/>
        <v>82</v>
      </c>
      <c r="BT43" s="106">
        <f t="shared" si="23"/>
        <v>83</v>
      </c>
      <c r="BU43" s="106">
        <f t="shared" si="23"/>
        <v>83</v>
      </c>
      <c r="BV43" s="106">
        <f t="shared" si="23"/>
        <v>84</v>
      </c>
      <c r="BW43" s="106">
        <f t="shared" si="23"/>
        <v>85</v>
      </c>
      <c r="BX43" s="107">
        <f t="shared" si="23"/>
        <v>85</v>
      </c>
      <c r="BY43" s="106">
        <f t="shared" si="23"/>
        <v>86</v>
      </c>
      <c r="BZ43" s="106">
        <f t="shared" si="23"/>
        <v>86</v>
      </c>
      <c r="CA43" s="106">
        <f t="shared" si="23"/>
        <v>87</v>
      </c>
      <c r="CB43" s="106">
        <f t="shared" si="23"/>
        <v>88</v>
      </c>
      <c r="CC43" s="107">
        <f t="shared" si="23"/>
        <v>88</v>
      </c>
      <c r="CD43" s="106">
        <f t="shared" si="24"/>
        <v>89</v>
      </c>
      <c r="CE43" s="106">
        <f t="shared" si="24"/>
        <v>89</v>
      </c>
      <c r="CF43" s="106">
        <f t="shared" si="24"/>
        <v>90</v>
      </c>
      <c r="CG43" s="106">
        <f t="shared" si="24"/>
        <v>91</v>
      </c>
      <c r="CH43" s="107">
        <f t="shared" si="24"/>
        <v>91</v>
      </c>
      <c r="CI43" s="106">
        <f t="shared" si="24"/>
        <v>92</v>
      </c>
      <c r="CJ43" s="106">
        <f t="shared" si="24"/>
        <v>92</v>
      </c>
      <c r="CK43" s="106">
        <f t="shared" si="24"/>
        <v>93</v>
      </c>
      <c r="CL43" s="106">
        <f t="shared" si="24"/>
        <v>94</v>
      </c>
      <c r="CM43" s="107">
        <f t="shared" si="24"/>
        <v>94</v>
      </c>
      <c r="CN43" s="106">
        <f t="shared" si="24"/>
        <v>95</v>
      </c>
      <c r="CO43" s="106">
        <f t="shared" si="24"/>
        <v>95</v>
      </c>
      <c r="CP43" s="106">
        <f t="shared" si="24"/>
        <v>96</v>
      </c>
      <c r="CQ43" s="106">
        <f t="shared" si="24"/>
        <v>96</v>
      </c>
      <c r="CR43" s="107">
        <f t="shared" si="24"/>
        <v>97</v>
      </c>
      <c r="CS43" s="106">
        <f t="shared" si="24"/>
        <v>98</v>
      </c>
      <c r="CT43" s="106">
        <f t="shared" si="27"/>
        <v>98</v>
      </c>
      <c r="CU43" s="106">
        <f t="shared" si="27"/>
        <v>99</v>
      </c>
      <c r="CV43" s="106">
        <f t="shared" si="27"/>
        <v>99</v>
      </c>
      <c r="CW43" s="105">
        <f t="shared" si="11"/>
        <v>41</v>
      </c>
    </row>
    <row r="44" spans="1:104" x14ac:dyDescent="0.25">
      <c r="A44" s="105">
        <f t="shared" si="10"/>
        <v>42</v>
      </c>
      <c r="B44" s="106">
        <f t="shared" si="26"/>
        <v>43</v>
      </c>
      <c r="C44" s="106">
        <f t="shared" si="26"/>
        <v>43</v>
      </c>
      <c r="D44" s="106">
        <f t="shared" si="26"/>
        <v>44</v>
      </c>
      <c r="E44" s="106">
        <f t="shared" si="26"/>
        <v>44</v>
      </c>
      <c r="F44" s="107">
        <f t="shared" si="26"/>
        <v>45</v>
      </c>
      <c r="G44" s="106">
        <f t="shared" si="26"/>
        <v>45</v>
      </c>
      <c r="H44" s="106">
        <f t="shared" si="26"/>
        <v>46</v>
      </c>
      <c r="I44" s="106">
        <f t="shared" si="26"/>
        <v>47</v>
      </c>
      <c r="J44" s="106">
        <f t="shared" si="26"/>
        <v>47</v>
      </c>
      <c r="K44" s="107">
        <f t="shared" si="26"/>
        <v>48</v>
      </c>
      <c r="L44" s="106">
        <f t="shared" si="26"/>
        <v>48</v>
      </c>
      <c r="M44" s="106">
        <f t="shared" si="26"/>
        <v>49</v>
      </c>
      <c r="N44" s="106">
        <f t="shared" si="26"/>
        <v>50</v>
      </c>
      <c r="O44" s="106">
        <f t="shared" si="26"/>
        <v>50</v>
      </c>
      <c r="P44" s="107">
        <f t="shared" si="26"/>
        <v>51</v>
      </c>
      <c r="Q44" s="106">
        <f t="shared" si="25"/>
        <v>51</v>
      </c>
      <c r="R44" s="106">
        <f t="shared" si="20"/>
        <v>52</v>
      </c>
      <c r="S44" s="106">
        <f t="shared" si="20"/>
        <v>52</v>
      </c>
      <c r="T44" s="106">
        <f t="shared" si="20"/>
        <v>53</v>
      </c>
      <c r="U44" s="107">
        <f t="shared" si="20"/>
        <v>54</v>
      </c>
      <c r="V44" s="106">
        <f t="shared" si="20"/>
        <v>54</v>
      </c>
      <c r="W44" s="106">
        <f t="shared" si="20"/>
        <v>55</v>
      </c>
      <c r="X44" s="106">
        <f t="shared" si="20"/>
        <v>55</v>
      </c>
      <c r="Y44" s="106">
        <f t="shared" si="20"/>
        <v>56</v>
      </c>
      <c r="Z44" s="107">
        <f t="shared" si="20"/>
        <v>57</v>
      </c>
      <c r="AA44" s="106">
        <f t="shared" si="20"/>
        <v>57</v>
      </c>
      <c r="AB44" s="106">
        <f t="shared" si="20"/>
        <v>58</v>
      </c>
      <c r="AC44" s="106">
        <f t="shared" si="20"/>
        <v>58</v>
      </c>
      <c r="AD44" s="106">
        <f t="shared" si="20"/>
        <v>59</v>
      </c>
      <c r="AE44" s="107">
        <f t="shared" si="20"/>
        <v>59</v>
      </c>
      <c r="AF44" s="106">
        <f t="shared" si="20"/>
        <v>60</v>
      </c>
      <c r="AG44" s="106">
        <f t="shared" si="20"/>
        <v>61</v>
      </c>
      <c r="AH44" s="106">
        <f t="shared" si="21"/>
        <v>61</v>
      </c>
      <c r="AI44" s="106">
        <f t="shared" si="21"/>
        <v>62</v>
      </c>
      <c r="AJ44" s="107">
        <f t="shared" si="21"/>
        <v>62</v>
      </c>
      <c r="AK44" s="106">
        <f t="shared" si="21"/>
        <v>63</v>
      </c>
      <c r="AL44" s="106">
        <f t="shared" si="21"/>
        <v>63</v>
      </c>
      <c r="AM44" s="106">
        <f t="shared" si="21"/>
        <v>64</v>
      </c>
      <c r="AN44" s="106">
        <f t="shared" si="21"/>
        <v>65</v>
      </c>
      <c r="AO44" s="107">
        <f t="shared" si="21"/>
        <v>65</v>
      </c>
      <c r="AP44" s="106">
        <f t="shared" si="21"/>
        <v>66</v>
      </c>
      <c r="AQ44" s="106">
        <f t="shared" si="21"/>
        <v>66</v>
      </c>
      <c r="AR44" s="106">
        <f t="shared" si="21"/>
        <v>67</v>
      </c>
      <c r="AS44" s="106">
        <f t="shared" si="21"/>
        <v>68</v>
      </c>
      <c r="AT44" s="107">
        <f t="shared" si="21"/>
        <v>68</v>
      </c>
      <c r="AU44" s="106">
        <f t="shared" si="21"/>
        <v>69</v>
      </c>
      <c r="AV44" s="106">
        <f t="shared" si="21"/>
        <v>69</v>
      </c>
      <c r="AW44" s="106">
        <f t="shared" si="21"/>
        <v>70</v>
      </c>
      <c r="AX44" s="106">
        <f t="shared" si="22"/>
        <v>70</v>
      </c>
      <c r="AY44" s="107">
        <f t="shared" si="22"/>
        <v>71</v>
      </c>
      <c r="AZ44" s="106">
        <f t="shared" si="22"/>
        <v>72</v>
      </c>
      <c r="BA44" s="106">
        <f t="shared" si="22"/>
        <v>72</v>
      </c>
      <c r="BB44" s="106">
        <f t="shared" si="22"/>
        <v>73</v>
      </c>
      <c r="BC44" s="106">
        <f t="shared" si="22"/>
        <v>73</v>
      </c>
      <c r="BD44" s="107">
        <f t="shared" si="22"/>
        <v>74</v>
      </c>
      <c r="BE44" s="106">
        <f t="shared" si="22"/>
        <v>74</v>
      </c>
      <c r="BF44" s="106">
        <f t="shared" si="22"/>
        <v>75</v>
      </c>
      <c r="BG44" s="106">
        <f t="shared" si="22"/>
        <v>76</v>
      </c>
      <c r="BH44" s="106">
        <f t="shared" si="22"/>
        <v>76</v>
      </c>
      <c r="BI44" s="107">
        <f t="shared" si="22"/>
        <v>77</v>
      </c>
      <c r="BJ44" s="106">
        <f t="shared" si="22"/>
        <v>77</v>
      </c>
      <c r="BK44" s="106">
        <f t="shared" si="22"/>
        <v>78</v>
      </c>
      <c r="BL44" s="106">
        <f t="shared" si="22"/>
        <v>79</v>
      </c>
      <c r="BM44" s="106">
        <f t="shared" si="22"/>
        <v>79</v>
      </c>
      <c r="BN44" s="107">
        <f t="shared" si="23"/>
        <v>80</v>
      </c>
      <c r="BO44" s="106">
        <f t="shared" si="23"/>
        <v>80</v>
      </c>
      <c r="BP44" s="106">
        <f t="shared" si="23"/>
        <v>81</v>
      </c>
      <c r="BQ44" s="106">
        <f t="shared" si="23"/>
        <v>81</v>
      </c>
      <c r="BR44" s="106">
        <f t="shared" si="23"/>
        <v>82</v>
      </c>
      <c r="BS44" s="107">
        <f t="shared" si="23"/>
        <v>83</v>
      </c>
      <c r="BT44" s="106">
        <f t="shared" si="23"/>
        <v>83</v>
      </c>
      <c r="BU44" s="106">
        <f t="shared" si="23"/>
        <v>84</v>
      </c>
      <c r="BV44" s="106">
        <f t="shared" si="23"/>
        <v>84</v>
      </c>
      <c r="BW44" s="106">
        <f t="shared" si="23"/>
        <v>85</v>
      </c>
      <c r="BX44" s="107">
        <f t="shared" si="23"/>
        <v>86</v>
      </c>
      <c r="BY44" s="106">
        <f t="shared" si="23"/>
        <v>86</v>
      </c>
      <c r="BZ44" s="106">
        <f t="shared" si="23"/>
        <v>87</v>
      </c>
      <c r="CA44" s="106">
        <f t="shared" si="23"/>
        <v>87</v>
      </c>
      <c r="CB44" s="106">
        <f t="shared" si="23"/>
        <v>88</v>
      </c>
      <c r="CC44" s="107">
        <f t="shared" si="23"/>
        <v>88</v>
      </c>
      <c r="CD44" s="106">
        <f t="shared" si="24"/>
        <v>89</v>
      </c>
      <c r="CE44" s="106">
        <f t="shared" si="24"/>
        <v>90</v>
      </c>
      <c r="CF44" s="106">
        <f t="shared" si="24"/>
        <v>90</v>
      </c>
      <c r="CG44" s="106">
        <f t="shared" si="24"/>
        <v>91</v>
      </c>
      <c r="CH44" s="107">
        <f t="shared" si="24"/>
        <v>91</v>
      </c>
      <c r="CI44" s="106">
        <f t="shared" si="24"/>
        <v>92</v>
      </c>
      <c r="CJ44" s="106">
        <f t="shared" si="24"/>
        <v>92</v>
      </c>
      <c r="CK44" s="106">
        <f t="shared" si="24"/>
        <v>93</v>
      </c>
      <c r="CL44" s="106">
        <f t="shared" si="24"/>
        <v>94</v>
      </c>
      <c r="CM44" s="107">
        <f t="shared" si="24"/>
        <v>94</v>
      </c>
      <c r="CN44" s="106">
        <f t="shared" si="24"/>
        <v>95</v>
      </c>
      <c r="CO44" s="106">
        <f t="shared" si="24"/>
        <v>95</v>
      </c>
      <c r="CP44" s="106">
        <f t="shared" si="24"/>
        <v>96</v>
      </c>
      <c r="CQ44" s="106">
        <f t="shared" si="24"/>
        <v>97</v>
      </c>
      <c r="CR44" s="107">
        <f t="shared" si="24"/>
        <v>97</v>
      </c>
      <c r="CS44" s="106">
        <f t="shared" si="24"/>
        <v>98</v>
      </c>
      <c r="CT44" s="106">
        <f t="shared" si="27"/>
        <v>98</v>
      </c>
      <c r="CU44" s="106">
        <f t="shared" si="27"/>
        <v>99</v>
      </c>
      <c r="CV44" s="106">
        <f t="shared" si="27"/>
        <v>99</v>
      </c>
      <c r="CW44" s="105">
        <f t="shared" si="11"/>
        <v>42</v>
      </c>
    </row>
    <row r="45" spans="1:104" x14ac:dyDescent="0.25">
      <c r="A45" s="105">
        <f t="shared" si="10"/>
        <v>43</v>
      </c>
      <c r="B45" s="106">
        <f t="shared" si="26"/>
        <v>44</v>
      </c>
      <c r="C45" s="106">
        <f t="shared" si="26"/>
        <v>44</v>
      </c>
      <c r="D45" s="106">
        <f t="shared" si="26"/>
        <v>45</v>
      </c>
      <c r="E45" s="106">
        <f t="shared" si="26"/>
        <v>45</v>
      </c>
      <c r="F45" s="107">
        <f t="shared" si="26"/>
        <v>46</v>
      </c>
      <c r="G45" s="106">
        <f t="shared" si="26"/>
        <v>46</v>
      </c>
      <c r="H45" s="106">
        <f t="shared" si="26"/>
        <v>47</v>
      </c>
      <c r="I45" s="106">
        <f t="shared" si="26"/>
        <v>48</v>
      </c>
      <c r="J45" s="106">
        <f t="shared" si="26"/>
        <v>48</v>
      </c>
      <c r="K45" s="107">
        <f t="shared" si="26"/>
        <v>49</v>
      </c>
      <c r="L45" s="106">
        <f t="shared" si="26"/>
        <v>49</v>
      </c>
      <c r="M45" s="106">
        <f t="shared" si="26"/>
        <v>50</v>
      </c>
      <c r="N45" s="106">
        <f t="shared" si="26"/>
        <v>50</v>
      </c>
      <c r="O45" s="106">
        <f t="shared" si="26"/>
        <v>51</v>
      </c>
      <c r="P45" s="107">
        <f t="shared" si="26"/>
        <v>52</v>
      </c>
      <c r="Q45" s="106">
        <f t="shared" si="25"/>
        <v>52</v>
      </c>
      <c r="R45" s="106">
        <f t="shared" si="20"/>
        <v>53</v>
      </c>
      <c r="S45" s="106">
        <f t="shared" si="20"/>
        <v>53</v>
      </c>
      <c r="T45" s="106">
        <f t="shared" si="20"/>
        <v>54</v>
      </c>
      <c r="U45" s="107">
        <f t="shared" si="20"/>
        <v>54</v>
      </c>
      <c r="V45" s="106">
        <f t="shared" si="20"/>
        <v>55</v>
      </c>
      <c r="W45" s="106">
        <f t="shared" si="20"/>
        <v>56</v>
      </c>
      <c r="X45" s="106">
        <f t="shared" si="20"/>
        <v>56</v>
      </c>
      <c r="Y45" s="106">
        <f t="shared" si="20"/>
        <v>57</v>
      </c>
      <c r="Z45" s="107">
        <f t="shared" si="20"/>
        <v>57</v>
      </c>
      <c r="AA45" s="106">
        <f t="shared" si="20"/>
        <v>58</v>
      </c>
      <c r="AB45" s="106">
        <f t="shared" si="20"/>
        <v>58</v>
      </c>
      <c r="AC45" s="106">
        <f t="shared" si="20"/>
        <v>59</v>
      </c>
      <c r="AD45" s="106">
        <f t="shared" si="20"/>
        <v>60</v>
      </c>
      <c r="AE45" s="107">
        <f t="shared" si="20"/>
        <v>60</v>
      </c>
      <c r="AF45" s="106">
        <f t="shared" si="20"/>
        <v>61</v>
      </c>
      <c r="AG45" s="106">
        <f t="shared" si="20"/>
        <v>61</v>
      </c>
      <c r="AH45" s="106">
        <f t="shared" si="21"/>
        <v>62</v>
      </c>
      <c r="AI45" s="106">
        <f t="shared" si="21"/>
        <v>62</v>
      </c>
      <c r="AJ45" s="107">
        <f t="shared" si="21"/>
        <v>63</v>
      </c>
      <c r="AK45" s="106">
        <f t="shared" si="21"/>
        <v>64</v>
      </c>
      <c r="AL45" s="106">
        <f t="shared" si="21"/>
        <v>64</v>
      </c>
      <c r="AM45" s="106">
        <f t="shared" si="21"/>
        <v>65</v>
      </c>
      <c r="AN45" s="106">
        <f t="shared" si="21"/>
        <v>65</v>
      </c>
      <c r="AO45" s="107">
        <f t="shared" si="21"/>
        <v>66</v>
      </c>
      <c r="AP45" s="106">
        <f t="shared" si="21"/>
        <v>66</v>
      </c>
      <c r="AQ45" s="106">
        <f t="shared" si="21"/>
        <v>67</v>
      </c>
      <c r="AR45" s="106">
        <f t="shared" si="21"/>
        <v>68</v>
      </c>
      <c r="AS45" s="106">
        <f t="shared" si="21"/>
        <v>68</v>
      </c>
      <c r="AT45" s="107">
        <f t="shared" si="21"/>
        <v>69</v>
      </c>
      <c r="AU45" s="106">
        <f t="shared" si="21"/>
        <v>69</v>
      </c>
      <c r="AV45" s="106">
        <f t="shared" si="21"/>
        <v>70</v>
      </c>
      <c r="AW45" s="106">
        <f t="shared" si="21"/>
        <v>70</v>
      </c>
      <c r="AX45" s="106">
        <f t="shared" si="22"/>
        <v>71</v>
      </c>
      <c r="AY45" s="107">
        <f t="shared" si="22"/>
        <v>72</v>
      </c>
      <c r="AZ45" s="106">
        <f t="shared" si="22"/>
        <v>72</v>
      </c>
      <c r="BA45" s="106">
        <f t="shared" si="22"/>
        <v>73</v>
      </c>
      <c r="BB45" s="106">
        <f t="shared" si="22"/>
        <v>73</v>
      </c>
      <c r="BC45" s="106">
        <f t="shared" si="22"/>
        <v>74</v>
      </c>
      <c r="BD45" s="107">
        <f t="shared" si="22"/>
        <v>74</v>
      </c>
      <c r="BE45" s="106">
        <f t="shared" si="22"/>
        <v>75</v>
      </c>
      <c r="BF45" s="106">
        <f t="shared" si="22"/>
        <v>75</v>
      </c>
      <c r="BG45" s="106">
        <f t="shared" si="22"/>
        <v>76</v>
      </c>
      <c r="BH45" s="106">
        <f t="shared" si="22"/>
        <v>77</v>
      </c>
      <c r="BI45" s="107">
        <f t="shared" si="22"/>
        <v>77</v>
      </c>
      <c r="BJ45" s="106">
        <f t="shared" si="22"/>
        <v>78</v>
      </c>
      <c r="BK45" s="106">
        <f t="shared" si="22"/>
        <v>78</v>
      </c>
      <c r="BL45" s="106">
        <f t="shared" si="22"/>
        <v>79</v>
      </c>
      <c r="BM45" s="106">
        <f t="shared" si="22"/>
        <v>79</v>
      </c>
      <c r="BN45" s="107">
        <f t="shared" si="23"/>
        <v>80</v>
      </c>
      <c r="BO45" s="106">
        <f t="shared" si="23"/>
        <v>81</v>
      </c>
      <c r="BP45" s="106">
        <f t="shared" si="23"/>
        <v>81</v>
      </c>
      <c r="BQ45" s="106">
        <f t="shared" si="23"/>
        <v>82</v>
      </c>
      <c r="BR45" s="106">
        <f t="shared" si="23"/>
        <v>82</v>
      </c>
      <c r="BS45" s="107">
        <f t="shared" si="23"/>
        <v>83</v>
      </c>
      <c r="BT45" s="106">
        <f t="shared" si="23"/>
        <v>83</v>
      </c>
      <c r="BU45" s="106">
        <f t="shared" si="23"/>
        <v>84</v>
      </c>
      <c r="BV45" s="106">
        <f t="shared" si="23"/>
        <v>85</v>
      </c>
      <c r="BW45" s="106">
        <f t="shared" si="23"/>
        <v>85</v>
      </c>
      <c r="BX45" s="107">
        <f t="shared" si="23"/>
        <v>86</v>
      </c>
      <c r="BY45" s="106">
        <f t="shared" si="23"/>
        <v>86</v>
      </c>
      <c r="BZ45" s="106">
        <f t="shared" si="23"/>
        <v>87</v>
      </c>
      <c r="CA45" s="106">
        <f t="shared" si="23"/>
        <v>87</v>
      </c>
      <c r="CB45" s="106">
        <f t="shared" si="23"/>
        <v>88</v>
      </c>
      <c r="CC45" s="107">
        <f t="shared" si="23"/>
        <v>89</v>
      </c>
      <c r="CD45" s="106">
        <f t="shared" si="24"/>
        <v>89</v>
      </c>
      <c r="CE45" s="106">
        <f t="shared" si="24"/>
        <v>90</v>
      </c>
      <c r="CF45" s="106">
        <f t="shared" si="24"/>
        <v>90</v>
      </c>
      <c r="CG45" s="106">
        <f t="shared" si="24"/>
        <v>91</v>
      </c>
      <c r="CH45" s="107">
        <f t="shared" si="24"/>
        <v>91</v>
      </c>
      <c r="CI45" s="106">
        <f t="shared" si="24"/>
        <v>92</v>
      </c>
      <c r="CJ45" s="106">
        <f t="shared" si="24"/>
        <v>93</v>
      </c>
      <c r="CK45" s="106">
        <f t="shared" si="24"/>
        <v>93</v>
      </c>
      <c r="CL45" s="106">
        <f t="shared" si="24"/>
        <v>94</v>
      </c>
      <c r="CM45" s="107">
        <f t="shared" si="24"/>
        <v>94</v>
      </c>
      <c r="CN45" s="106">
        <f t="shared" si="24"/>
        <v>95</v>
      </c>
      <c r="CO45" s="106">
        <f t="shared" si="24"/>
        <v>95</v>
      </c>
      <c r="CP45" s="106">
        <f t="shared" si="24"/>
        <v>96</v>
      </c>
      <c r="CQ45" s="106">
        <f t="shared" si="24"/>
        <v>97</v>
      </c>
      <c r="CR45" s="107">
        <f t="shared" si="24"/>
        <v>97</v>
      </c>
      <c r="CS45" s="106">
        <f t="shared" si="24"/>
        <v>98</v>
      </c>
      <c r="CT45" s="106">
        <f t="shared" si="27"/>
        <v>98</v>
      </c>
      <c r="CU45" s="106">
        <f t="shared" si="27"/>
        <v>99</v>
      </c>
      <c r="CV45" s="106">
        <f t="shared" si="27"/>
        <v>99</v>
      </c>
      <c r="CW45" s="105">
        <f t="shared" si="11"/>
        <v>43</v>
      </c>
    </row>
    <row r="46" spans="1:104" x14ac:dyDescent="0.25">
      <c r="A46" s="105">
        <f t="shared" si="10"/>
        <v>44</v>
      </c>
      <c r="B46" s="106">
        <f t="shared" si="26"/>
        <v>45</v>
      </c>
      <c r="C46" s="106">
        <f t="shared" si="26"/>
        <v>45</v>
      </c>
      <c r="D46" s="106">
        <f t="shared" si="26"/>
        <v>46</v>
      </c>
      <c r="E46" s="106">
        <f t="shared" si="26"/>
        <v>46</v>
      </c>
      <c r="F46" s="107">
        <f t="shared" si="26"/>
        <v>47</v>
      </c>
      <c r="G46" s="106">
        <f t="shared" si="26"/>
        <v>47</v>
      </c>
      <c r="H46" s="106">
        <f t="shared" si="26"/>
        <v>48</v>
      </c>
      <c r="I46" s="106">
        <f t="shared" si="26"/>
        <v>48</v>
      </c>
      <c r="J46" s="106">
        <f t="shared" si="26"/>
        <v>49</v>
      </c>
      <c r="K46" s="107">
        <f t="shared" si="26"/>
        <v>50</v>
      </c>
      <c r="L46" s="106">
        <f t="shared" si="26"/>
        <v>50</v>
      </c>
      <c r="M46" s="106">
        <f t="shared" si="26"/>
        <v>51</v>
      </c>
      <c r="N46" s="106">
        <f t="shared" si="26"/>
        <v>51</v>
      </c>
      <c r="O46" s="106">
        <f t="shared" si="26"/>
        <v>52</v>
      </c>
      <c r="P46" s="107">
        <f t="shared" si="26"/>
        <v>52</v>
      </c>
      <c r="Q46" s="106">
        <f t="shared" si="25"/>
        <v>53</v>
      </c>
      <c r="R46" s="106">
        <f t="shared" si="20"/>
        <v>54</v>
      </c>
      <c r="S46" s="106">
        <f t="shared" si="20"/>
        <v>54</v>
      </c>
      <c r="T46" s="106">
        <f t="shared" si="20"/>
        <v>55</v>
      </c>
      <c r="U46" s="107">
        <f t="shared" si="20"/>
        <v>55</v>
      </c>
      <c r="V46" s="106">
        <f t="shared" si="20"/>
        <v>56</v>
      </c>
      <c r="W46" s="106">
        <f t="shared" si="20"/>
        <v>56</v>
      </c>
      <c r="X46" s="106">
        <f t="shared" si="20"/>
        <v>57</v>
      </c>
      <c r="Y46" s="106">
        <f t="shared" si="20"/>
        <v>57</v>
      </c>
      <c r="Z46" s="107">
        <f t="shared" si="20"/>
        <v>58</v>
      </c>
      <c r="AA46" s="106">
        <f t="shared" si="20"/>
        <v>59</v>
      </c>
      <c r="AB46" s="106">
        <f t="shared" si="20"/>
        <v>59</v>
      </c>
      <c r="AC46" s="106">
        <f t="shared" si="20"/>
        <v>60</v>
      </c>
      <c r="AD46" s="106">
        <f t="shared" si="20"/>
        <v>60</v>
      </c>
      <c r="AE46" s="107">
        <f t="shared" si="20"/>
        <v>61</v>
      </c>
      <c r="AF46" s="106">
        <f t="shared" si="20"/>
        <v>61</v>
      </c>
      <c r="AG46" s="106">
        <f t="shared" si="20"/>
        <v>62</v>
      </c>
      <c r="AH46" s="106">
        <f t="shared" si="21"/>
        <v>62</v>
      </c>
      <c r="AI46" s="106">
        <f t="shared" si="21"/>
        <v>63</v>
      </c>
      <c r="AJ46" s="107">
        <f t="shared" si="21"/>
        <v>64</v>
      </c>
      <c r="AK46" s="106">
        <f t="shared" si="21"/>
        <v>64</v>
      </c>
      <c r="AL46" s="106">
        <f t="shared" si="21"/>
        <v>65</v>
      </c>
      <c r="AM46" s="106">
        <f t="shared" si="21"/>
        <v>65</v>
      </c>
      <c r="AN46" s="106">
        <f t="shared" si="21"/>
        <v>66</v>
      </c>
      <c r="AO46" s="107">
        <f t="shared" si="21"/>
        <v>66</v>
      </c>
      <c r="AP46" s="106">
        <f t="shared" si="21"/>
        <v>67</v>
      </c>
      <c r="AQ46" s="106">
        <f t="shared" si="21"/>
        <v>68</v>
      </c>
      <c r="AR46" s="106">
        <f t="shared" si="21"/>
        <v>68</v>
      </c>
      <c r="AS46" s="106">
        <f t="shared" si="21"/>
        <v>69</v>
      </c>
      <c r="AT46" s="107">
        <f t="shared" si="21"/>
        <v>69</v>
      </c>
      <c r="AU46" s="106">
        <f t="shared" si="21"/>
        <v>70</v>
      </c>
      <c r="AV46" s="106">
        <f t="shared" si="21"/>
        <v>70</v>
      </c>
      <c r="AW46" s="106">
        <f t="shared" si="21"/>
        <v>71</v>
      </c>
      <c r="AX46" s="106">
        <f t="shared" si="22"/>
        <v>71</v>
      </c>
      <c r="AY46" s="107">
        <f t="shared" si="22"/>
        <v>72</v>
      </c>
      <c r="AZ46" s="106">
        <f t="shared" si="22"/>
        <v>73</v>
      </c>
      <c r="BA46" s="106">
        <f t="shared" si="22"/>
        <v>73</v>
      </c>
      <c r="BB46" s="106">
        <f t="shared" si="22"/>
        <v>74</v>
      </c>
      <c r="BC46" s="106">
        <f t="shared" si="22"/>
        <v>74</v>
      </c>
      <c r="BD46" s="107">
        <f t="shared" si="22"/>
        <v>75</v>
      </c>
      <c r="BE46" s="106">
        <f t="shared" si="22"/>
        <v>75</v>
      </c>
      <c r="BF46" s="106">
        <f t="shared" si="22"/>
        <v>76</v>
      </c>
      <c r="BG46" s="106">
        <f t="shared" si="22"/>
        <v>76</v>
      </c>
      <c r="BH46" s="106">
        <f t="shared" si="22"/>
        <v>77</v>
      </c>
      <c r="BI46" s="107">
        <f t="shared" si="22"/>
        <v>78</v>
      </c>
      <c r="BJ46" s="106">
        <f t="shared" si="22"/>
        <v>78</v>
      </c>
      <c r="BK46" s="106">
        <f t="shared" si="22"/>
        <v>79</v>
      </c>
      <c r="BL46" s="106">
        <f t="shared" si="22"/>
        <v>79</v>
      </c>
      <c r="BM46" s="106">
        <f t="shared" si="22"/>
        <v>80</v>
      </c>
      <c r="BN46" s="107">
        <f t="shared" si="23"/>
        <v>80</v>
      </c>
      <c r="BO46" s="106">
        <f t="shared" si="23"/>
        <v>81</v>
      </c>
      <c r="BP46" s="106">
        <f t="shared" si="23"/>
        <v>82</v>
      </c>
      <c r="BQ46" s="106">
        <f t="shared" si="23"/>
        <v>82</v>
      </c>
      <c r="BR46" s="106">
        <f t="shared" si="23"/>
        <v>83</v>
      </c>
      <c r="BS46" s="107">
        <f t="shared" si="23"/>
        <v>83</v>
      </c>
      <c r="BT46" s="106">
        <f t="shared" si="23"/>
        <v>84</v>
      </c>
      <c r="BU46" s="106">
        <f t="shared" si="23"/>
        <v>84</v>
      </c>
      <c r="BV46" s="106">
        <f t="shared" si="23"/>
        <v>85</v>
      </c>
      <c r="BW46" s="106">
        <f t="shared" si="23"/>
        <v>85</v>
      </c>
      <c r="BX46" s="107">
        <f t="shared" si="23"/>
        <v>86</v>
      </c>
      <c r="BY46" s="106">
        <f t="shared" si="23"/>
        <v>87</v>
      </c>
      <c r="BZ46" s="106">
        <f t="shared" si="23"/>
        <v>87</v>
      </c>
      <c r="CA46" s="106">
        <f t="shared" si="23"/>
        <v>88</v>
      </c>
      <c r="CB46" s="106">
        <f t="shared" si="23"/>
        <v>88</v>
      </c>
      <c r="CC46" s="107">
        <f t="shared" si="23"/>
        <v>89</v>
      </c>
      <c r="CD46" s="106">
        <f t="shared" si="24"/>
        <v>89</v>
      </c>
      <c r="CE46" s="106">
        <f t="shared" si="24"/>
        <v>90</v>
      </c>
      <c r="CF46" s="106">
        <f t="shared" si="24"/>
        <v>90</v>
      </c>
      <c r="CG46" s="106">
        <f t="shared" si="24"/>
        <v>91</v>
      </c>
      <c r="CH46" s="107">
        <f t="shared" si="24"/>
        <v>92</v>
      </c>
      <c r="CI46" s="106">
        <f t="shared" si="24"/>
        <v>92</v>
      </c>
      <c r="CJ46" s="106">
        <f t="shared" si="24"/>
        <v>93</v>
      </c>
      <c r="CK46" s="106">
        <f t="shared" si="24"/>
        <v>93</v>
      </c>
      <c r="CL46" s="106">
        <f t="shared" si="24"/>
        <v>94</v>
      </c>
      <c r="CM46" s="107">
        <f t="shared" si="24"/>
        <v>94</v>
      </c>
      <c r="CN46" s="106">
        <f t="shared" si="24"/>
        <v>95</v>
      </c>
      <c r="CO46" s="106">
        <f t="shared" si="24"/>
        <v>96</v>
      </c>
      <c r="CP46" s="106">
        <f t="shared" si="24"/>
        <v>96</v>
      </c>
      <c r="CQ46" s="106">
        <f t="shared" si="24"/>
        <v>97</v>
      </c>
      <c r="CR46" s="107">
        <f t="shared" si="24"/>
        <v>97</v>
      </c>
      <c r="CS46" s="106">
        <f t="shared" si="24"/>
        <v>98</v>
      </c>
      <c r="CT46" s="106">
        <f t="shared" si="27"/>
        <v>98</v>
      </c>
      <c r="CU46" s="106">
        <f t="shared" si="27"/>
        <v>99</v>
      </c>
      <c r="CV46" s="106">
        <f t="shared" si="27"/>
        <v>99</v>
      </c>
      <c r="CW46" s="105">
        <f t="shared" si="11"/>
        <v>44</v>
      </c>
    </row>
    <row r="47" spans="1:104" s="17" customFormat="1" x14ac:dyDescent="0.25">
      <c r="A47" s="108">
        <f t="shared" si="10"/>
        <v>45</v>
      </c>
      <c r="B47" s="107">
        <f t="shared" si="26"/>
        <v>46</v>
      </c>
      <c r="C47" s="107">
        <f t="shared" si="26"/>
        <v>46</v>
      </c>
      <c r="D47" s="107">
        <f t="shared" si="26"/>
        <v>47</v>
      </c>
      <c r="E47" s="107">
        <f t="shared" si="26"/>
        <v>47</v>
      </c>
      <c r="F47" s="107">
        <f t="shared" si="26"/>
        <v>48</v>
      </c>
      <c r="G47" s="107">
        <f t="shared" si="26"/>
        <v>48</v>
      </c>
      <c r="H47" s="107">
        <f t="shared" si="26"/>
        <v>49</v>
      </c>
      <c r="I47" s="107">
        <f t="shared" si="26"/>
        <v>49</v>
      </c>
      <c r="J47" s="107">
        <f t="shared" si="26"/>
        <v>50</v>
      </c>
      <c r="K47" s="107">
        <f t="shared" si="26"/>
        <v>51</v>
      </c>
      <c r="L47" s="107">
        <f t="shared" si="26"/>
        <v>51</v>
      </c>
      <c r="M47" s="107">
        <f t="shared" si="26"/>
        <v>52</v>
      </c>
      <c r="N47" s="107">
        <f t="shared" si="26"/>
        <v>52</v>
      </c>
      <c r="O47" s="107">
        <f t="shared" si="26"/>
        <v>53</v>
      </c>
      <c r="P47" s="107">
        <f t="shared" si="26"/>
        <v>53</v>
      </c>
      <c r="Q47" s="107">
        <f t="shared" si="25"/>
        <v>54</v>
      </c>
      <c r="R47" s="107">
        <f t="shared" si="20"/>
        <v>54</v>
      </c>
      <c r="S47" s="107">
        <f t="shared" si="20"/>
        <v>55</v>
      </c>
      <c r="T47" s="107">
        <f t="shared" si="20"/>
        <v>55</v>
      </c>
      <c r="U47" s="107">
        <f t="shared" si="20"/>
        <v>56</v>
      </c>
      <c r="V47" s="107">
        <f t="shared" si="20"/>
        <v>57</v>
      </c>
      <c r="W47" s="107">
        <f t="shared" si="20"/>
        <v>57</v>
      </c>
      <c r="X47" s="107">
        <f t="shared" si="20"/>
        <v>58</v>
      </c>
      <c r="Y47" s="107">
        <f t="shared" si="20"/>
        <v>58</v>
      </c>
      <c r="Z47" s="107">
        <f t="shared" si="20"/>
        <v>59</v>
      </c>
      <c r="AA47" s="107">
        <f t="shared" si="20"/>
        <v>59</v>
      </c>
      <c r="AB47" s="107">
        <f t="shared" si="20"/>
        <v>60</v>
      </c>
      <c r="AC47" s="107">
        <f t="shared" si="20"/>
        <v>60</v>
      </c>
      <c r="AD47" s="107">
        <f t="shared" si="20"/>
        <v>61</v>
      </c>
      <c r="AE47" s="107">
        <f t="shared" si="20"/>
        <v>62</v>
      </c>
      <c r="AF47" s="107">
        <f t="shared" si="20"/>
        <v>62</v>
      </c>
      <c r="AG47" s="107">
        <f t="shared" si="20"/>
        <v>63</v>
      </c>
      <c r="AH47" s="107">
        <f t="shared" si="21"/>
        <v>63</v>
      </c>
      <c r="AI47" s="107">
        <f t="shared" si="21"/>
        <v>64</v>
      </c>
      <c r="AJ47" s="107">
        <f t="shared" si="21"/>
        <v>64</v>
      </c>
      <c r="AK47" s="107">
        <f t="shared" si="21"/>
        <v>65</v>
      </c>
      <c r="AL47" s="107">
        <f t="shared" si="21"/>
        <v>65</v>
      </c>
      <c r="AM47" s="107">
        <f t="shared" si="21"/>
        <v>66</v>
      </c>
      <c r="AN47" s="107">
        <f t="shared" si="21"/>
        <v>66</v>
      </c>
      <c r="AO47" s="107">
        <f t="shared" si="21"/>
        <v>67</v>
      </c>
      <c r="AP47" s="107">
        <f t="shared" si="21"/>
        <v>68</v>
      </c>
      <c r="AQ47" s="107">
        <f t="shared" si="21"/>
        <v>68</v>
      </c>
      <c r="AR47" s="107">
        <f t="shared" si="21"/>
        <v>69</v>
      </c>
      <c r="AS47" s="107">
        <f t="shared" si="21"/>
        <v>69</v>
      </c>
      <c r="AT47" s="107">
        <f t="shared" si="21"/>
        <v>70</v>
      </c>
      <c r="AU47" s="107">
        <f t="shared" si="21"/>
        <v>70</v>
      </c>
      <c r="AV47" s="107">
        <f t="shared" si="21"/>
        <v>71</v>
      </c>
      <c r="AW47" s="107">
        <f t="shared" si="21"/>
        <v>71</v>
      </c>
      <c r="AX47" s="107">
        <f t="shared" si="22"/>
        <v>72</v>
      </c>
      <c r="AY47" s="107">
        <f t="shared" si="22"/>
        <v>73</v>
      </c>
      <c r="AZ47" s="107">
        <f t="shared" si="22"/>
        <v>73</v>
      </c>
      <c r="BA47" s="107">
        <f t="shared" si="22"/>
        <v>74</v>
      </c>
      <c r="BB47" s="107">
        <f t="shared" si="22"/>
        <v>74</v>
      </c>
      <c r="BC47" s="107">
        <f t="shared" si="22"/>
        <v>75</v>
      </c>
      <c r="BD47" s="107">
        <f t="shared" si="22"/>
        <v>75</v>
      </c>
      <c r="BE47" s="107">
        <f t="shared" si="22"/>
        <v>76</v>
      </c>
      <c r="BF47" s="107">
        <f t="shared" si="22"/>
        <v>76</v>
      </c>
      <c r="BG47" s="107">
        <f t="shared" si="22"/>
        <v>77</v>
      </c>
      <c r="BH47" s="107">
        <f t="shared" si="22"/>
        <v>77</v>
      </c>
      <c r="BI47" s="107">
        <f t="shared" si="22"/>
        <v>78</v>
      </c>
      <c r="BJ47" s="107">
        <f t="shared" si="22"/>
        <v>79</v>
      </c>
      <c r="BK47" s="107">
        <f t="shared" si="22"/>
        <v>79</v>
      </c>
      <c r="BL47" s="107">
        <f t="shared" si="22"/>
        <v>80</v>
      </c>
      <c r="BM47" s="107">
        <f t="shared" si="22"/>
        <v>80</v>
      </c>
      <c r="BN47" s="107">
        <f t="shared" si="23"/>
        <v>81</v>
      </c>
      <c r="BO47" s="107">
        <f t="shared" si="23"/>
        <v>81</v>
      </c>
      <c r="BP47" s="107">
        <f t="shared" si="23"/>
        <v>82</v>
      </c>
      <c r="BQ47" s="107">
        <f t="shared" si="23"/>
        <v>82</v>
      </c>
      <c r="BR47" s="107">
        <f t="shared" si="23"/>
        <v>83</v>
      </c>
      <c r="BS47" s="107">
        <f t="shared" si="23"/>
        <v>84</v>
      </c>
      <c r="BT47" s="107">
        <f t="shared" si="23"/>
        <v>84</v>
      </c>
      <c r="BU47" s="107">
        <f t="shared" si="23"/>
        <v>85</v>
      </c>
      <c r="BV47" s="107">
        <f t="shared" si="23"/>
        <v>85</v>
      </c>
      <c r="BW47" s="107">
        <f t="shared" si="23"/>
        <v>86</v>
      </c>
      <c r="BX47" s="107">
        <f t="shared" si="23"/>
        <v>86</v>
      </c>
      <c r="BY47" s="107">
        <f t="shared" si="23"/>
        <v>87</v>
      </c>
      <c r="BZ47" s="107">
        <f t="shared" si="23"/>
        <v>87</v>
      </c>
      <c r="CA47" s="107">
        <f t="shared" si="23"/>
        <v>88</v>
      </c>
      <c r="CB47" s="107">
        <f t="shared" si="23"/>
        <v>88</v>
      </c>
      <c r="CC47" s="107">
        <f t="shared" si="23"/>
        <v>89</v>
      </c>
      <c r="CD47" s="107">
        <f t="shared" si="24"/>
        <v>90</v>
      </c>
      <c r="CE47" s="107">
        <f t="shared" si="24"/>
        <v>90</v>
      </c>
      <c r="CF47" s="107">
        <f t="shared" si="24"/>
        <v>91</v>
      </c>
      <c r="CG47" s="107">
        <f t="shared" si="24"/>
        <v>91</v>
      </c>
      <c r="CH47" s="107">
        <f t="shared" si="24"/>
        <v>92</v>
      </c>
      <c r="CI47" s="107">
        <f t="shared" si="24"/>
        <v>92</v>
      </c>
      <c r="CJ47" s="107">
        <f t="shared" si="24"/>
        <v>93</v>
      </c>
      <c r="CK47" s="107">
        <f t="shared" si="24"/>
        <v>93</v>
      </c>
      <c r="CL47" s="107">
        <f t="shared" si="24"/>
        <v>94</v>
      </c>
      <c r="CM47" s="107">
        <f t="shared" si="24"/>
        <v>95</v>
      </c>
      <c r="CN47" s="107">
        <f t="shared" si="24"/>
        <v>95</v>
      </c>
      <c r="CO47" s="107">
        <f t="shared" si="24"/>
        <v>96</v>
      </c>
      <c r="CP47" s="107">
        <f t="shared" si="24"/>
        <v>96</v>
      </c>
      <c r="CQ47" s="107">
        <f t="shared" si="24"/>
        <v>97</v>
      </c>
      <c r="CR47" s="107">
        <f t="shared" si="24"/>
        <v>97</v>
      </c>
      <c r="CS47" s="107">
        <f t="shared" si="24"/>
        <v>98</v>
      </c>
      <c r="CT47" s="107">
        <f t="shared" si="27"/>
        <v>98</v>
      </c>
      <c r="CU47" s="107">
        <f t="shared" si="27"/>
        <v>99</v>
      </c>
      <c r="CV47" s="107">
        <f t="shared" si="27"/>
        <v>99</v>
      </c>
      <c r="CW47" s="108">
        <f t="shared" si="11"/>
        <v>45</v>
      </c>
      <c r="CX47"/>
      <c r="CY47"/>
      <c r="CZ47"/>
    </row>
    <row r="48" spans="1:104" x14ac:dyDescent="0.25">
      <c r="A48" s="105">
        <f t="shared" si="10"/>
        <v>46</v>
      </c>
      <c r="B48" s="106">
        <f t="shared" si="26"/>
        <v>47</v>
      </c>
      <c r="C48" s="106">
        <f t="shared" si="26"/>
        <v>47</v>
      </c>
      <c r="D48" s="106">
        <f t="shared" si="26"/>
        <v>48</v>
      </c>
      <c r="E48" s="106">
        <f t="shared" si="26"/>
        <v>48</v>
      </c>
      <c r="F48" s="107">
        <f t="shared" si="26"/>
        <v>49</v>
      </c>
      <c r="G48" s="106">
        <f t="shared" si="26"/>
        <v>49</v>
      </c>
      <c r="H48" s="106">
        <f t="shared" si="26"/>
        <v>50</v>
      </c>
      <c r="I48" s="106">
        <f t="shared" si="26"/>
        <v>50</v>
      </c>
      <c r="J48" s="106">
        <f t="shared" si="26"/>
        <v>51</v>
      </c>
      <c r="K48" s="107">
        <f t="shared" si="26"/>
        <v>51</v>
      </c>
      <c r="L48" s="106">
        <f t="shared" si="26"/>
        <v>52</v>
      </c>
      <c r="M48" s="106">
        <f t="shared" si="26"/>
        <v>52</v>
      </c>
      <c r="N48" s="106">
        <f t="shared" si="26"/>
        <v>53</v>
      </c>
      <c r="O48" s="106">
        <f t="shared" si="26"/>
        <v>54</v>
      </c>
      <c r="P48" s="107">
        <f t="shared" si="26"/>
        <v>54</v>
      </c>
      <c r="Q48" s="106">
        <f t="shared" si="25"/>
        <v>55</v>
      </c>
      <c r="R48" s="106">
        <f t="shared" si="20"/>
        <v>55</v>
      </c>
      <c r="S48" s="106">
        <f t="shared" si="20"/>
        <v>56</v>
      </c>
      <c r="T48" s="106">
        <f t="shared" si="20"/>
        <v>56</v>
      </c>
      <c r="U48" s="107">
        <f t="shared" si="20"/>
        <v>57</v>
      </c>
      <c r="V48" s="106">
        <f t="shared" si="20"/>
        <v>57</v>
      </c>
      <c r="W48" s="106">
        <f t="shared" si="20"/>
        <v>58</v>
      </c>
      <c r="X48" s="106">
        <f t="shared" si="20"/>
        <v>58</v>
      </c>
      <c r="Y48" s="106">
        <f t="shared" si="20"/>
        <v>59</v>
      </c>
      <c r="Z48" s="107">
        <f t="shared" si="20"/>
        <v>60</v>
      </c>
      <c r="AA48" s="106">
        <f t="shared" si="20"/>
        <v>60</v>
      </c>
      <c r="AB48" s="106">
        <f t="shared" si="20"/>
        <v>61</v>
      </c>
      <c r="AC48" s="106">
        <f t="shared" si="20"/>
        <v>61</v>
      </c>
      <c r="AD48" s="106">
        <f t="shared" si="20"/>
        <v>62</v>
      </c>
      <c r="AE48" s="107">
        <f t="shared" si="20"/>
        <v>62</v>
      </c>
      <c r="AF48" s="106">
        <f t="shared" si="20"/>
        <v>63</v>
      </c>
      <c r="AG48" s="106">
        <f t="shared" si="20"/>
        <v>63</v>
      </c>
      <c r="AH48" s="106">
        <f t="shared" si="21"/>
        <v>64</v>
      </c>
      <c r="AI48" s="106">
        <f t="shared" si="21"/>
        <v>64</v>
      </c>
      <c r="AJ48" s="107">
        <f t="shared" si="21"/>
        <v>65</v>
      </c>
      <c r="AK48" s="106">
        <f t="shared" si="21"/>
        <v>65</v>
      </c>
      <c r="AL48" s="106">
        <f t="shared" si="21"/>
        <v>66</v>
      </c>
      <c r="AM48" s="106">
        <f t="shared" si="21"/>
        <v>67</v>
      </c>
      <c r="AN48" s="106">
        <f t="shared" si="21"/>
        <v>67</v>
      </c>
      <c r="AO48" s="107">
        <f t="shared" si="21"/>
        <v>68</v>
      </c>
      <c r="AP48" s="106">
        <f t="shared" si="21"/>
        <v>68</v>
      </c>
      <c r="AQ48" s="106">
        <f t="shared" si="21"/>
        <v>69</v>
      </c>
      <c r="AR48" s="106">
        <f t="shared" si="21"/>
        <v>69</v>
      </c>
      <c r="AS48" s="106">
        <f t="shared" si="21"/>
        <v>70</v>
      </c>
      <c r="AT48" s="107">
        <f t="shared" si="21"/>
        <v>70</v>
      </c>
      <c r="AU48" s="106">
        <f t="shared" si="21"/>
        <v>71</v>
      </c>
      <c r="AV48" s="106">
        <f t="shared" si="21"/>
        <v>71</v>
      </c>
      <c r="AW48" s="106">
        <f t="shared" si="21"/>
        <v>72</v>
      </c>
      <c r="AX48" s="106">
        <f t="shared" si="22"/>
        <v>72</v>
      </c>
      <c r="AY48" s="107">
        <f t="shared" si="22"/>
        <v>73</v>
      </c>
      <c r="AZ48" s="106">
        <f t="shared" si="22"/>
        <v>74</v>
      </c>
      <c r="BA48" s="106">
        <f t="shared" si="22"/>
        <v>74</v>
      </c>
      <c r="BB48" s="106">
        <f t="shared" si="22"/>
        <v>75</v>
      </c>
      <c r="BC48" s="106">
        <f t="shared" si="22"/>
        <v>75</v>
      </c>
      <c r="BD48" s="107">
        <f t="shared" si="22"/>
        <v>76</v>
      </c>
      <c r="BE48" s="106">
        <f t="shared" si="22"/>
        <v>76</v>
      </c>
      <c r="BF48" s="106">
        <f t="shared" si="22"/>
        <v>77</v>
      </c>
      <c r="BG48" s="106">
        <f t="shared" si="22"/>
        <v>77</v>
      </c>
      <c r="BH48" s="106">
        <f t="shared" si="22"/>
        <v>78</v>
      </c>
      <c r="BI48" s="107">
        <f t="shared" si="22"/>
        <v>78</v>
      </c>
      <c r="BJ48" s="106">
        <f t="shared" si="22"/>
        <v>79</v>
      </c>
      <c r="BK48" s="106">
        <f t="shared" si="22"/>
        <v>79</v>
      </c>
      <c r="BL48" s="106">
        <f t="shared" si="22"/>
        <v>80</v>
      </c>
      <c r="BM48" s="106">
        <f t="shared" si="22"/>
        <v>81</v>
      </c>
      <c r="BN48" s="107">
        <f t="shared" si="23"/>
        <v>81</v>
      </c>
      <c r="BO48" s="106">
        <f t="shared" si="23"/>
        <v>82</v>
      </c>
      <c r="BP48" s="106">
        <f t="shared" si="23"/>
        <v>82</v>
      </c>
      <c r="BQ48" s="106">
        <f t="shared" si="23"/>
        <v>83</v>
      </c>
      <c r="BR48" s="106">
        <f t="shared" si="23"/>
        <v>83</v>
      </c>
      <c r="BS48" s="107">
        <f t="shared" si="23"/>
        <v>84</v>
      </c>
      <c r="BT48" s="106">
        <f t="shared" si="23"/>
        <v>84</v>
      </c>
      <c r="BU48" s="106">
        <f t="shared" si="23"/>
        <v>85</v>
      </c>
      <c r="BV48" s="106">
        <f t="shared" si="23"/>
        <v>85</v>
      </c>
      <c r="BW48" s="106">
        <f t="shared" si="23"/>
        <v>86</v>
      </c>
      <c r="BX48" s="107">
        <f t="shared" si="23"/>
        <v>87</v>
      </c>
      <c r="BY48" s="106">
        <f t="shared" si="23"/>
        <v>87</v>
      </c>
      <c r="BZ48" s="106">
        <f t="shared" si="23"/>
        <v>88</v>
      </c>
      <c r="CA48" s="106">
        <f t="shared" si="23"/>
        <v>88</v>
      </c>
      <c r="CB48" s="106">
        <f t="shared" si="23"/>
        <v>89</v>
      </c>
      <c r="CC48" s="107">
        <f t="shared" si="23"/>
        <v>89</v>
      </c>
      <c r="CD48" s="106">
        <f t="shared" si="24"/>
        <v>90</v>
      </c>
      <c r="CE48" s="106">
        <f t="shared" si="24"/>
        <v>90</v>
      </c>
      <c r="CF48" s="106">
        <f t="shared" si="24"/>
        <v>91</v>
      </c>
      <c r="CG48" s="106">
        <f t="shared" si="24"/>
        <v>91</v>
      </c>
      <c r="CH48" s="107">
        <f t="shared" si="24"/>
        <v>92</v>
      </c>
      <c r="CI48" s="106">
        <f t="shared" si="24"/>
        <v>92</v>
      </c>
      <c r="CJ48" s="106">
        <f t="shared" si="24"/>
        <v>93</v>
      </c>
      <c r="CK48" s="106">
        <f t="shared" si="24"/>
        <v>94</v>
      </c>
      <c r="CL48" s="106">
        <f t="shared" si="24"/>
        <v>94</v>
      </c>
      <c r="CM48" s="107">
        <f t="shared" si="24"/>
        <v>95</v>
      </c>
      <c r="CN48" s="106">
        <f t="shared" si="24"/>
        <v>95</v>
      </c>
      <c r="CO48" s="106">
        <f t="shared" si="24"/>
        <v>96</v>
      </c>
      <c r="CP48" s="106">
        <f t="shared" si="24"/>
        <v>96</v>
      </c>
      <c r="CQ48" s="106">
        <f t="shared" si="24"/>
        <v>97</v>
      </c>
      <c r="CR48" s="107">
        <f t="shared" si="24"/>
        <v>97</v>
      </c>
      <c r="CS48" s="106">
        <f t="shared" si="24"/>
        <v>98</v>
      </c>
      <c r="CT48" s="106">
        <f t="shared" si="27"/>
        <v>98</v>
      </c>
      <c r="CU48" s="106">
        <f t="shared" si="27"/>
        <v>99</v>
      </c>
      <c r="CV48" s="106">
        <f t="shared" si="27"/>
        <v>99</v>
      </c>
      <c r="CW48" s="105">
        <f t="shared" si="11"/>
        <v>46</v>
      </c>
    </row>
    <row r="49" spans="1:104" x14ac:dyDescent="0.25">
      <c r="A49" s="105">
        <f t="shared" si="10"/>
        <v>47</v>
      </c>
      <c r="B49" s="106">
        <f t="shared" si="26"/>
        <v>48</v>
      </c>
      <c r="C49" s="106">
        <f t="shared" si="26"/>
        <v>48</v>
      </c>
      <c r="D49" s="106">
        <f t="shared" si="26"/>
        <v>49</v>
      </c>
      <c r="E49" s="106">
        <f t="shared" si="26"/>
        <v>49</v>
      </c>
      <c r="F49" s="107">
        <f t="shared" si="26"/>
        <v>50</v>
      </c>
      <c r="G49" s="106">
        <f t="shared" si="26"/>
        <v>50</v>
      </c>
      <c r="H49" s="106">
        <f t="shared" si="26"/>
        <v>51</v>
      </c>
      <c r="I49" s="106">
        <f t="shared" si="26"/>
        <v>51</v>
      </c>
      <c r="J49" s="106">
        <f t="shared" si="26"/>
        <v>52</v>
      </c>
      <c r="K49" s="107">
        <f t="shared" si="26"/>
        <v>52</v>
      </c>
      <c r="L49" s="106">
        <f t="shared" si="26"/>
        <v>53</v>
      </c>
      <c r="M49" s="106">
        <f t="shared" si="26"/>
        <v>53</v>
      </c>
      <c r="N49" s="106">
        <f t="shared" si="26"/>
        <v>54</v>
      </c>
      <c r="O49" s="106">
        <f t="shared" si="26"/>
        <v>54</v>
      </c>
      <c r="P49" s="107">
        <f t="shared" si="26"/>
        <v>55</v>
      </c>
      <c r="Q49" s="106">
        <f t="shared" si="25"/>
        <v>55</v>
      </c>
      <c r="R49" s="106">
        <f t="shared" si="20"/>
        <v>56</v>
      </c>
      <c r="S49" s="106">
        <f t="shared" si="20"/>
        <v>57</v>
      </c>
      <c r="T49" s="106">
        <f t="shared" si="20"/>
        <v>57</v>
      </c>
      <c r="U49" s="107">
        <f t="shared" si="20"/>
        <v>58</v>
      </c>
      <c r="V49" s="106">
        <f t="shared" si="20"/>
        <v>58</v>
      </c>
      <c r="W49" s="106">
        <f t="shared" si="20"/>
        <v>59</v>
      </c>
      <c r="X49" s="106">
        <f t="shared" si="20"/>
        <v>59</v>
      </c>
      <c r="Y49" s="106">
        <f t="shared" si="20"/>
        <v>60</v>
      </c>
      <c r="Z49" s="107">
        <f t="shared" si="20"/>
        <v>60</v>
      </c>
      <c r="AA49" s="106">
        <f t="shared" si="20"/>
        <v>61</v>
      </c>
      <c r="AB49" s="106">
        <f t="shared" si="20"/>
        <v>61</v>
      </c>
      <c r="AC49" s="106">
        <f t="shared" si="20"/>
        <v>62</v>
      </c>
      <c r="AD49" s="106">
        <f t="shared" si="20"/>
        <v>62</v>
      </c>
      <c r="AE49" s="107">
        <f t="shared" si="20"/>
        <v>63</v>
      </c>
      <c r="AF49" s="106">
        <f t="shared" si="20"/>
        <v>63</v>
      </c>
      <c r="AG49" s="106">
        <f t="shared" ref="AG49:AV64" si="28">ROUND($A49+(AG$2*(1-$A49/100)),0)</f>
        <v>64</v>
      </c>
      <c r="AH49" s="106">
        <f t="shared" si="21"/>
        <v>64</v>
      </c>
      <c r="AI49" s="106">
        <f t="shared" si="21"/>
        <v>65</v>
      </c>
      <c r="AJ49" s="107">
        <f t="shared" si="21"/>
        <v>66</v>
      </c>
      <c r="AK49" s="106">
        <f t="shared" si="21"/>
        <v>66</v>
      </c>
      <c r="AL49" s="106">
        <f t="shared" si="21"/>
        <v>67</v>
      </c>
      <c r="AM49" s="106">
        <f t="shared" si="21"/>
        <v>67</v>
      </c>
      <c r="AN49" s="106">
        <f t="shared" si="21"/>
        <v>68</v>
      </c>
      <c r="AO49" s="107">
        <f t="shared" si="21"/>
        <v>68</v>
      </c>
      <c r="AP49" s="106">
        <f t="shared" si="21"/>
        <v>69</v>
      </c>
      <c r="AQ49" s="106">
        <f t="shared" si="21"/>
        <v>69</v>
      </c>
      <c r="AR49" s="106">
        <f t="shared" si="21"/>
        <v>70</v>
      </c>
      <c r="AS49" s="106">
        <f t="shared" si="21"/>
        <v>70</v>
      </c>
      <c r="AT49" s="107">
        <f t="shared" si="21"/>
        <v>71</v>
      </c>
      <c r="AU49" s="106">
        <f t="shared" si="21"/>
        <v>71</v>
      </c>
      <c r="AV49" s="106">
        <f t="shared" si="21"/>
        <v>72</v>
      </c>
      <c r="AW49" s="106">
        <f t="shared" ref="AW49:BL64" si="29">ROUND($A49+(AW$2*(1-$A49/100)),0)</f>
        <v>72</v>
      </c>
      <c r="AX49" s="106">
        <f t="shared" si="22"/>
        <v>73</v>
      </c>
      <c r="AY49" s="107">
        <f t="shared" si="22"/>
        <v>74</v>
      </c>
      <c r="AZ49" s="106">
        <f t="shared" si="22"/>
        <v>74</v>
      </c>
      <c r="BA49" s="106">
        <f t="shared" si="22"/>
        <v>75</v>
      </c>
      <c r="BB49" s="106">
        <f t="shared" si="22"/>
        <v>75</v>
      </c>
      <c r="BC49" s="106">
        <f t="shared" si="22"/>
        <v>76</v>
      </c>
      <c r="BD49" s="107">
        <f t="shared" si="22"/>
        <v>76</v>
      </c>
      <c r="BE49" s="106">
        <f t="shared" si="22"/>
        <v>77</v>
      </c>
      <c r="BF49" s="106">
        <f t="shared" si="22"/>
        <v>77</v>
      </c>
      <c r="BG49" s="106">
        <f t="shared" si="22"/>
        <v>78</v>
      </c>
      <c r="BH49" s="106">
        <f t="shared" si="22"/>
        <v>78</v>
      </c>
      <c r="BI49" s="107">
        <f t="shared" si="22"/>
        <v>79</v>
      </c>
      <c r="BJ49" s="106">
        <f t="shared" si="22"/>
        <v>79</v>
      </c>
      <c r="BK49" s="106">
        <f t="shared" si="22"/>
        <v>80</v>
      </c>
      <c r="BL49" s="106">
        <f t="shared" si="22"/>
        <v>80</v>
      </c>
      <c r="BM49" s="106">
        <f t="shared" ref="BM49:CB64" si="30">ROUND($A49+(BM$2*(1-$A49/100)),0)</f>
        <v>81</v>
      </c>
      <c r="BN49" s="107">
        <f t="shared" si="23"/>
        <v>81</v>
      </c>
      <c r="BO49" s="106">
        <f t="shared" si="23"/>
        <v>82</v>
      </c>
      <c r="BP49" s="106">
        <f t="shared" si="23"/>
        <v>83</v>
      </c>
      <c r="BQ49" s="106">
        <f t="shared" si="23"/>
        <v>83</v>
      </c>
      <c r="BR49" s="106">
        <f t="shared" si="23"/>
        <v>84</v>
      </c>
      <c r="BS49" s="107">
        <f t="shared" si="23"/>
        <v>84</v>
      </c>
      <c r="BT49" s="106">
        <f t="shared" si="23"/>
        <v>85</v>
      </c>
      <c r="BU49" s="106">
        <f t="shared" si="23"/>
        <v>85</v>
      </c>
      <c r="BV49" s="106">
        <f t="shared" si="23"/>
        <v>86</v>
      </c>
      <c r="BW49" s="106">
        <f t="shared" si="23"/>
        <v>86</v>
      </c>
      <c r="BX49" s="107">
        <f t="shared" si="23"/>
        <v>87</v>
      </c>
      <c r="BY49" s="106">
        <f t="shared" si="23"/>
        <v>87</v>
      </c>
      <c r="BZ49" s="106">
        <f t="shared" si="23"/>
        <v>88</v>
      </c>
      <c r="CA49" s="106">
        <f t="shared" si="23"/>
        <v>88</v>
      </c>
      <c r="CB49" s="106">
        <f t="shared" si="23"/>
        <v>89</v>
      </c>
      <c r="CC49" s="107">
        <f t="shared" ref="CC49:CR64" si="31">ROUND($A49+(CC$2*(1-$A49/100)),0)</f>
        <v>89</v>
      </c>
      <c r="CD49" s="106">
        <f t="shared" si="24"/>
        <v>90</v>
      </c>
      <c r="CE49" s="106">
        <f t="shared" si="24"/>
        <v>90</v>
      </c>
      <c r="CF49" s="106">
        <f t="shared" si="24"/>
        <v>91</v>
      </c>
      <c r="CG49" s="106">
        <f t="shared" si="24"/>
        <v>92</v>
      </c>
      <c r="CH49" s="107">
        <f t="shared" si="24"/>
        <v>92</v>
      </c>
      <c r="CI49" s="106">
        <f t="shared" si="24"/>
        <v>93</v>
      </c>
      <c r="CJ49" s="106">
        <f t="shared" si="24"/>
        <v>93</v>
      </c>
      <c r="CK49" s="106">
        <f t="shared" si="24"/>
        <v>94</v>
      </c>
      <c r="CL49" s="106">
        <f t="shared" si="24"/>
        <v>94</v>
      </c>
      <c r="CM49" s="107">
        <f t="shared" si="24"/>
        <v>95</v>
      </c>
      <c r="CN49" s="106">
        <f t="shared" si="24"/>
        <v>95</v>
      </c>
      <c r="CO49" s="106">
        <f t="shared" si="24"/>
        <v>96</v>
      </c>
      <c r="CP49" s="106">
        <f t="shared" si="24"/>
        <v>96</v>
      </c>
      <c r="CQ49" s="106">
        <f t="shared" si="24"/>
        <v>97</v>
      </c>
      <c r="CR49" s="107">
        <f t="shared" si="24"/>
        <v>97</v>
      </c>
      <c r="CS49" s="106">
        <f t="shared" ref="CS49:CV68" si="32">ROUND($A49+(CS$2*(1-$A49/100)),0)</f>
        <v>98</v>
      </c>
      <c r="CT49" s="106">
        <f t="shared" si="27"/>
        <v>98</v>
      </c>
      <c r="CU49" s="106">
        <f t="shared" si="27"/>
        <v>99</v>
      </c>
      <c r="CV49" s="106">
        <f t="shared" si="27"/>
        <v>99</v>
      </c>
      <c r="CW49" s="105">
        <f t="shared" si="11"/>
        <v>47</v>
      </c>
    </row>
    <row r="50" spans="1:104" x14ac:dyDescent="0.25">
      <c r="A50" s="105">
        <f t="shared" si="10"/>
        <v>48</v>
      </c>
      <c r="B50" s="106">
        <f t="shared" si="26"/>
        <v>49</v>
      </c>
      <c r="C50" s="106">
        <f t="shared" si="26"/>
        <v>49</v>
      </c>
      <c r="D50" s="106">
        <f t="shared" si="26"/>
        <v>50</v>
      </c>
      <c r="E50" s="106">
        <f t="shared" si="26"/>
        <v>50</v>
      </c>
      <c r="F50" s="107">
        <f t="shared" si="26"/>
        <v>51</v>
      </c>
      <c r="G50" s="106">
        <f t="shared" si="26"/>
        <v>51</v>
      </c>
      <c r="H50" s="106">
        <f t="shared" si="26"/>
        <v>52</v>
      </c>
      <c r="I50" s="106">
        <f t="shared" si="26"/>
        <v>52</v>
      </c>
      <c r="J50" s="106">
        <f t="shared" si="26"/>
        <v>53</v>
      </c>
      <c r="K50" s="107">
        <f t="shared" si="26"/>
        <v>53</v>
      </c>
      <c r="L50" s="106">
        <f t="shared" si="26"/>
        <v>54</v>
      </c>
      <c r="M50" s="106">
        <f t="shared" si="26"/>
        <v>54</v>
      </c>
      <c r="N50" s="106">
        <f t="shared" si="26"/>
        <v>55</v>
      </c>
      <c r="O50" s="106">
        <f t="shared" si="26"/>
        <v>55</v>
      </c>
      <c r="P50" s="107">
        <f t="shared" si="26"/>
        <v>56</v>
      </c>
      <c r="Q50" s="106">
        <f t="shared" si="25"/>
        <v>56</v>
      </c>
      <c r="R50" s="106">
        <f t="shared" ref="R50:AF50" si="33">ROUND($A50+(R$2*(1-$A50/100)),0)</f>
        <v>57</v>
      </c>
      <c r="S50" s="106">
        <f t="shared" si="33"/>
        <v>57</v>
      </c>
      <c r="T50" s="106">
        <f t="shared" si="33"/>
        <v>58</v>
      </c>
      <c r="U50" s="107">
        <f t="shared" si="33"/>
        <v>58</v>
      </c>
      <c r="V50" s="106">
        <f t="shared" si="33"/>
        <v>59</v>
      </c>
      <c r="W50" s="106">
        <f t="shared" si="33"/>
        <v>59</v>
      </c>
      <c r="X50" s="106">
        <f t="shared" si="33"/>
        <v>60</v>
      </c>
      <c r="Y50" s="106">
        <f t="shared" si="33"/>
        <v>60</v>
      </c>
      <c r="Z50" s="107">
        <f t="shared" si="33"/>
        <v>61</v>
      </c>
      <c r="AA50" s="106">
        <f t="shared" si="33"/>
        <v>62</v>
      </c>
      <c r="AB50" s="106">
        <f t="shared" si="33"/>
        <v>62</v>
      </c>
      <c r="AC50" s="106">
        <f t="shared" si="33"/>
        <v>63</v>
      </c>
      <c r="AD50" s="106">
        <f t="shared" si="33"/>
        <v>63</v>
      </c>
      <c r="AE50" s="107">
        <f t="shared" si="33"/>
        <v>64</v>
      </c>
      <c r="AF50" s="106">
        <f t="shared" si="33"/>
        <v>64</v>
      </c>
      <c r="AG50" s="106">
        <f t="shared" si="28"/>
        <v>65</v>
      </c>
      <c r="AH50" s="106">
        <f t="shared" si="28"/>
        <v>65</v>
      </c>
      <c r="AI50" s="106">
        <f t="shared" si="28"/>
        <v>66</v>
      </c>
      <c r="AJ50" s="107">
        <f t="shared" si="28"/>
        <v>66</v>
      </c>
      <c r="AK50" s="106">
        <f t="shared" si="28"/>
        <v>67</v>
      </c>
      <c r="AL50" s="106">
        <f t="shared" si="28"/>
        <v>67</v>
      </c>
      <c r="AM50" s="106">
        <f t="shared" si="28"/>
        <v>68</v>
      </c>
      <c r="AN50" s="106">
        <f t="shared" si="28"/>
        <v>68</v>
      </c>
      <c r="AO50" s="107">
        <f t="shared" si="28"/>
        <v>69</v>
      </c>
      <c r="AP50" s="106">
        <f t="shared" si="28"/>
        <v>69</v>
      </c>
      <c r="AQ50" s="106">
        <f t="shared" si="28"/>
        <v>70</v>
      </c>
      <c r="AR50" s="106">
        <f t="shared" si="28"/>
        <v>70</v>
      </c>
      <c r="AS50" s="106">
        <f t="shared" si="28"/>
        <v>71</v>
      </c>
      <c r="AT50" s="107">
        <f t="shared" si="28"/>
        <v>71</v>
      </c>
      <c r="AU50" s="106">
        <f t="shared" si="28"/>
        <v>72</v>
      </c>
      <c r="AV50" s="106">
        <f t="shared" si="28"/>
        <v>72</v>
      </c>
      <c r="AW50" s="106">
        <f t="shared" si="29"/>
        <v>73</v>
      </c>
      <c r="AX50" s="106">
        <f t="shared" si="29"/>
        <v>73</v>
      </c>
      <c r="AY50" s="107">
        <f t="shared" si="29"/>
        <v>74</v>
      </c>
      <c r="AZ50" s="106">
        <f t="shared" si="29"/>
        <v>75</v>
      </c>
      <c r="BA50" s="106">
        <f t="shared" si="29"/>
        <v>75</v>
      </c>
      <c r="BB50" s="106">
        <f t="shared" si="29"/>
        <v>76</v>
      </c>
      <c r="BC50" s="106">
        <f t="shared" si="29"/>
        <v>76</v>
      </c>
      <c r="BD50" s="107">
        <f t="shared" si="29"/>
        <v>77</v>
      </c>
      <c r="BE50" s="106">
        <f t="shared" si="29"/>
        <v>77</v>
      </c>
      <c r="BF50" s="106">
        <f t="shared" si="29"/>
        <v>78</v>
      </c>
      <c r="BG50" s="106">
        <f t="shared" si="29"/>
        <v>78</v>
      </c>
      <c r="BH50" s="106">
        <f t="shared" si="29"/>
        <v>79</v>
      </c>
      <c r="BI50" s="107">
        <f t="shared" si="29"/>
        <v>79</v>
      </c>
      <c r="BJ50" s="106">
        <f t="shared" si="29"/>
        <v>80</v>
      </c>
      <c r="BK50" s="106">
        <f t="shared" si="29"/>
        <v>80</v>
      </c>
      <c r="BL50" s="106">
        <f t="shared" si="29"/>
        <v>81</v>
      </c>
      <c r="BM50" s="106">
        <f t="shared" si="30"/>
        <v>81</v>
      </c>
      <c r="BN50" s="107">
        <f t="shared" si="30"/>
        <v>82</v>
      </c>
      <c r="BO50" s="106">
        <f t="shared" si="30"/>
        <v>82</v>
      </c>
      <c r="BP50" s="106">
        <f t="shared" si="30"/>
        <v>83</v>
      </c>
      <c r="BQ50" s="106">
        <f t="shared" si="30"/>
        <v>83</v>
      </c>
      <c r="BR50" s="106">
        <f t="shared" si="30"/>
        <v>84</v>
      </c>
      <c r="BS50" s="107">
        <f t="shared" si="30"/>
        <v>84</v>
      </c>
      <c r="BT50" s="106">
        <f t="shared" si="30"/>
        <v>85</v>
      </c>
      <c r="BU50" s="106">
        <f t="shared" si="30"/>
        <v>85</v>
      </c>
      <c r="BV50" s="106">
        <f t="shared" si="30"/>
        <v>86</v>
      </c>
      <c r="BW50" s="106">
        <f t="shared" si="30"/>
        <v>86</v>
      </c>
      <c r="BX50" s="107">
        <f t="shared" si="30"/>
        <v>87</v>
      </c>
      <c r="BY50" s="106">
        <f t="shared" si="30"/>
        <v>88</v>
      </c>
      <c r="BZ50" s="106">
        <f t="shared" si="30"/>
        <v>88</v>
      </c>
      <c r="CA50" s="106">
        <f t="shared" si="30"/>
        <v>89</v>
      </c>
      <c r="CB50" s="106">
        <f t="shared" si="30"/>
        <v>89</v>
      </c>
      <c r="CC50" s="107">
        <f t="shared" si="31"/>
        <v>90</v>
      </c>
      <c r="CD50" s="106">
        <f t="shared" si="31"/>
        <v>90</v>
      </c>
      <c r="CE50" s="106">
        <f t="shared" si="31"/>
        <v>91</v>
      </c>
      <c r="CF50" s="106">
        <f t="shared" si="31"/>
        <v>91</v>
      </c>
      <c r="CG50" s="106">
        <f t="shared" si="31"/>
        <v>92</v>
      </c>
      <c r="CH50" s="107">
        <f t="shared" si="31"/>
        <v>92</v>
      </c>
      <c r="CI50" s="106">
        <f t="shared" si="31"/>
        <v>93</v>
      </c>
      <c r="CJ50" s="106">
        <f t="shared" si="31"/>
        <v>93</v>
      </c>
      <c r="CK50" s="106">
        <f t="shared" si="31"/>
        <v>94</v>
      </c>
      <c r="CL50" s="106">
        <f t="shared" si="31"/>
        <v>94</v>
      </c>
      <c r="CM50" s="107">
        <f t="shared" si="31"/>
        <v>95</v>
      </c>
      <c r="CN50" s="106">
        <f t="shared" si="31"/>
        <v>95</v>
      </c>
      <c r="CO50" s="106">
        <f t="shared" si="31"/>
        <v>96</v>
      </c>
      <c r="CP50" s="106">
        <f t="shared" si="31"/>
        <v>96</v>
      </c>
      <c r="CQ50" s="106">
        <f t="shared" si="31"/>
        <v>97</v>
      </c>
      <c r="CR50" s="107">
        <f t="shared" si="31"/>
        <v>97</v>
      </c>
      <c r="CS50" s="106">
        <f t="shared" si="32"/>
        <v>98</v>
      </c>
      <c r="CT50" s="106">
        <f t="shared" si="27"/>
        <v>98</v>
      </c>
      <c r="CU50" s="106">
        <f t="shared" si="27"/>
        <v>99</v>
      </c>
      <c r="CV50" s="106">
        <f t="shared" si="27"/>
        <v>99</v>
      </c>
      <c r="CW50" s="105">
        <f t="shared" si="11"/>
        <v>48</v>
      </c>
    </row>
    <row r="51" spans="1:104" x14ac:dyDescent="0.25">
      <c r="A51" s="105">
        <f t="shared" si="10"/>
        <v>49</v>
      </c>
      <c r="B51" s="106">
        <f t="shared" si="26"/>
        <v>50</v>
      </c>
      <c r="C51" s="106">
        <f t="shared" si="26"/>
        <v>50</v>
      </c>
      <c r="D51" s="106">
        <f t="shared" si="26"/>
        <v>51</v>
      </c>
      <c r="E51" s="106">
        <f t="shared" si="26"/>
        <v>51</v>
      </c>
      <c r="F51" s="107">
        <f t="shared" si="26"/>
        <v>52</v>
      </c>
      <c r="G51" s="106">
        <f t="shared" si="26"/>
        <v>52</v>
      </c>
      <c r="H51" s="106">
        <f t="shared" si="26"/>
        <v>53</v>
      </c>
      <c r="I51" s="106">
        <f t="shared" si="26"/>
        <v>53</v>
      </c>
      <c r="J51" s="106">
        <f t="shared" si="26"/>
        <v>54</v>
      </c>
      <c r="K51" s="107">
        <f t="shared" si="26"/>
        <v>54</v>
      </c>
      <c r="L51" s="106">
        <f t="shared" si="26"/>
        <v>55</v>
      </c>
      <c r="M51" s="106">
        <f t="shared" si="26"/>
        <v>55</v>
      </c>
      <c r="N51" s="106">
        <f t="shared" si="26"/>
        <v>56</v>
      </c>
      <c r="O51" s="106">
        <f t="shared" si="26"/>
        <v>56</v>
      </c>
      <c r="P51" s="107">
        <f t="shared" si="26"/>
        <v>57</v>
      </c>
      <c r="Q51" s="106">
        <f t="shared" si="26"/>
        <v>57</v>
      </c>
      <c r="R51" s="106">
        <f t="shared" ref="R51:AG66" si="34">ROUND($A51+(R$2*(1-$A51/100)),0)</f>
        <v>58</v>
      </c>
      <c r="S51" s="106">
        <f t="shared" si="34"/>
        <v>58</v>
      </c>
      <c r="T51" s="106">
        <f t="shared" si="34"/>
        <v>59</v>
      </c>
      <c r="U51" s="107">
        <f t="shared" si="34"/>
        <v>59</v>
      </c>
      <c r="V51" s="106">
        <f t="shared" si="34"/>
        <v>60</v>
      </c>
      <c r="W51" s="106">
        <f t="shared" si="34"/>
        <v>60</v>
      </c>
      <c r="X51" s="106">
        <f t="shared" si="34"/>
        <v>61</v>
      </c>
      <c r="Y51" s="106">
        <f t="shared" si="34"/>
        <v>61</v>
      </c>
      <c r="Z51" s="107">
        <f t="shared" si="34"/>
        <v>62</v>
      </c>
      <c r="AA51" s="106">
        <f t="shared" si="34"/>
        <v>62</v>
      </c>
      <c r="AB51" s="106">
        <f t="shared" si="34"/>
        <v>63</v>
      </c>
      <c r="AC51" s="106">
        <f t="shared" si="34"/>
        <v>63</v>
      </c>
      <c r="AD51" s="106">
        <f t="shared" si="34"/>
        <v>64</v>
      </c>
      <c r="AE51" s="107">
        <f t="shared" si="34"/>
        <v>64</v>
      </c>
      <c r="AF51" s="106">
        <f t="shared" si="34"/>
        <v>65</v>
      </c>
      <c r="AG51" s="106">
        <f t="shared" si="28"/>
        <v>65</v>
      </c>
      <c r="AH51" s="106">
        <f t="shared" si="28"/>
        <v>66</v>
      </c>
      <c r="AI51" s="106">
        <f t="shared" si="28"/>
        <v>66</v>
      </c>
      <c r="AJ51" s="107">
        <f t="shared" si="28"/>
        <v>67</v>
      </c>
      <c r="AK51" s="106">
        <f t="shared" si="28"/>
        <v>67</v>
      </c>
      <c r="AL51" s="106">
        <f t="shared" si="28"/>
        <v>68</v>
      </c>
      <c r="AM51" s="106">
        <f t="shared" si="28"/>
        <v>68</v>
      </c>
      <c r="AN51" s="106">
        <f t="shared" si="28"/>
        <v>69</v>
      </c>
      <c r="AO51" s="107">
        <f t="shared" si="28"/>
        <v>69</v>
      </c>
      <c r="AP51" s="106">
        <f t="shared" si="28"/>
        <v>70</v>
      </c>
      <c r="AQ51" s="106">
        <f t="shared" si="28"/>
        <v>70</v>
      </c>
      <c r="AR51" s="106">
        <f t="shared" si="28"/>
        <v>71</v>
      </c>
      <c r="AS51" s="106">
        <f t="shared" si="28"/>
        <v>71</v>
      </c>
      <c r="AT51" s="107">
        <f t="shared" si="28"/>
        <v>72</v>
      </c>
      <c r="AU51" s="106">
        <f t="shared" si="28"/>
        <v>72</v>
      </c>
      <c r="AV51" s="106">
        <f t="shared" si="28"/>
        <v>73</v>
      </c>
      <c r="AW51" s="106">
        <f t="shared" si="29"/>
        <v>73</v>
      </c>
      <c r="AX51" s="106">
        <f t="shared" si="29"/>
        <v>74</v>
      </c>
      <c r="AY51" s="107">
        <f t="shared" si="29"/>
        <v>75</v>
      </c>
      <c r="AZ51" s="106">
        <f t="shared" si="29"/>
        <v>75</v>
      </c>
      <c r="BA51" s="106">
        <f t="shared" si="29"/>
        <v>76</v>
      </c>
      <c r="BB51" s="106">
        <f t="shared" si="29"/>
        <v>76</v>
      </c>
      <c r="BC51" s="106">
        <f t="shared" si="29"/>
        <v>77</v>
      </c>
      <c r="BD51" s="107">
        <f t="shared" si="29"/>
        <v>77</v>
      </c>
      <c r="BE51" s="106">
        <f t="shared" si="29"/>
        <v>78</v>
      </c>
      <c r="BF51" s="106">
        <f t="shared" si="29"/>
        <v>78</v>
      </c>
      <c r="BG51" s="106">
        <f t="shared" si="29"/>
        <v>79</v>
      </c>
      <c r="BH51" s="106">
        <f t="shared" si="29"/>
        <v>79</v>
      </c>
      <c r="BI51" s="107">
        <f t="shared" si="29"/>
        <v>80</v>
      </c>
      <c r="BJ51" s="106">
        <f t="shared" si="29"/>
        <v>80</v>
      </c>
      <c r="BK51" s="106">
        <f t="shared" si="29"/>
        <v>81</v>
      </c>
      <c r="BL51" s="106">
        <f t="shared" si="29"/>
        <v>81</v>
      </c>
      <c r="BM51" s="106">
        <f t="shared" si="30"/>
        <v>82</v>
      </c>
      <c r="BN51" s="107">
        <f t="shared" si="30"/>
        <v>82</v>
      </c>
      <c r="BO51" s="106">
        <f t="shared" si="30"/>
        <v>83</v>
      </c>
      <c r="BP51" s="106">
        <f t="shared" si="30"/>
        <v>83</v>
      </c>
      <c r="BQ51" s="106">
        <f t="shared" si="30"/>
        <v>84</v>
      </c>
      <c r="BR51" s="106">
        <f t="shared" si="30"/>
        <v>84</v>
      </c>
      <c r="BS51" s="107">
        <f t="shared" si="30"/>
        <v>85</v>
      </c>
      <c r="BT51" s="106">
        <f t="shared" si="30"/>
        <v>85</v>
      </c>
      <c r="BU51" s="106">
        <f t="shared" si="30"/>
        <v>86</v>
      </c>
      <c r="BV51" s="106">
        <f t="shared" si="30"/>
        <v>86</v>
      </c>
      <c r="BW51" s="106">
        <f t="shared" si="30"/>
        <v>87</v>
      </c>
      <c r="BX51" s="107">
        <f t="shared" si="30"/>
        <v>87</v>
      </c>
      <c r="BY51" s="106">
        <f t="shared" si="30"/>
        <v>88</v>
      </c>
      <c r="BZ51" s="106">
        <f t="shared" si="30"/>
        <v>88</v>
      </c>
      <c r="CA51" s="106">
        <f t="shared" si="30"/>
        <v>89</v>
      </c>
      <c r="CB51" s="106">
        <f t="shared" si="30"/>
        <v>89</v>
      </c>
      <c r="CC51" s="107">
        <f t="shared" si="31"/>
        <v>90</v>
      </c>
      <c r="CD51" s="106">
        <f t="shared" si="31"/>
        <v>90</v>
      </c>
      <c r="CE51" s="106">
        <f t="shared" si="31"/>
        <v>91</v>
      </c>
      <c r="CF51" s="106">
        <f t="shared" si="31"/>
        <v>91</v>
      </c>
      <c r="CG51" s="106">
        <f t="shared" si="31"/>
        <v>92</v>
      </c>
      <c r="CH51" s="107">
        <f t="shared" si="31"/>
        <v>92</v>
      </c>
      <c r="CI51" s="106">
        <f t="shared" si="31"/>
        <v>93</v>
      </c>
      <c r="CJ51" s="106">
        <f t="shared" si="31"/>
        <v>93</v>
      </c>
      <c r="CK51" s="106">
        <f t="shared" si="31"/>
        <v>94</v>
      </c>
      <c r="CL51" s="106">
        <f t="shared" si="31"/>
        <v>94</v>
      </c>
      <c r="CM51" s="107">
        <f t="shared" si="31"/>
        <v>95</v>
      </c>
      <c r="CN51" s="106">
        <f t="shared" si="31"/>
        <v>95</v>
      </c>
      <c r="CO51" s="106">
        <f t="shared" si="31"/>
        <v>96</v>
      </c>
      <c r="CP51" s="106">
        <f t="shared" si="31"/>
        <v>96</v>
      </c>
      <c r="CQ51" s="106">
        <f t="shared" si="31"/>
        <v>97</v>
      </c>
      <c r="CR51" s="107">
        <f t="shared" si="31"/>
        <v>97</v>
      </c>
      <c r="CS51" s="106">
        <f t="shared" si="32"/>
        <v>98</v>
      </c>
      <c r="CT51" s="106">
        <f t="shared" si="27"/>
        <v>98</v>
      </c>
      <c r="CU51" s="106">
        <f t="shared" si="27"/>
        <v>99</v>
      </c>
      <c r="CV51" s="106">
        <f t="shared" si="27"/>
        <v>99</v>
      </c>
      <c r="CW51" s="105">
        <f t="shared" si="11"/>
        <v>49</v>
      </c>
    </row>
    <row r="52" spans="1:104" s="17" customFormat="1" x14ac:dyDescent="0.25">
      <c r="A52" s="108">
        <f t="shared" si="10"/>
        <v>50</v>
      </c>
      <c r="B52" s="107">
        <f t="shared" ref="B52:Q67" si="35">ROUND($A52+(B$2*(1-$A52/100)),0)</f>
        <v>51</v>
      </c>
      <c r="C52" s="107">
        <f t="shared" si="35"/>
        <v>51</v>
      </c>
      <c r="D52" s="107">
        <f t="shared" si="35"/>
        <v>52</v>
      </c>
      <c r="E52" s="107">
        <f t="shared" si="35"/>
        <v>52</v>
      </c>
      <c r="F52" s="107">
        <f t="shared" si="35"/>
        <v>53</v>
      </c>
      <c r="G52" s="107">
        <f t="shared" si="35"/>
        <v>53</v>
      </c>
      <c r="H52" s="107">
        <f t="shared" si="35"/>
        <v>54</v>
      </c>
      <c r="I52" s="107">
        <f t="shared" si="35"/>
        <v>54</v>
      </c>
      <c r="J52" s="107">
        <f t="shared" si="35"/>
        <v>55</v>
      </c>
      <c r="K52" s="107">
        <f t="shared" si="35"/>
        <v>55</v>
      </c>
      <c r="L52" s="107">
        <f t="shared" si="35"/>
        <v>56</v>
      </c>
      <c r="M52" s="107">
        <f t="shared" si="35"/>
        <v>56</v>
      </c>
      <c r="N52" s="107">
        <f t="shared" si="35"/>
        <v>57</v>
      </c>
      <c r="O52" s="107">
        <f t="shared" si="35"/>
        <v>57</v>
      </c>
      <c r="P52" s="107">
        <f t="shared" si="35"/>
        <v>58</v>
      </c>
      <c r="Q52" s="107">
        <f t="shared" si="35"/>
        <v>58</v>
      </c>
      <c r="R52" s="107">
        <f t="shared" si="34"/>
        <v>59</v>
      </c>
      <c r="S52" s="107">
        <f t="shared" si="34"/>
        <v>59</v>
      </c>
      <c r="T52" s="107">
        <f t="shared" si="34"/>
        <v>60</v>
      </c>
      <c r="U52" s="107">
        <f t="shared" si="34"/>
        <v>60</v>
      </c>
      <c r="V52" s="107">
        <f t="shared" si="34"/>
        <v>61</v>
      </c>
      <c r="W52" s="107">
        <f t="shared" si="34"/>
        <v>61</v>
      </c>
      <c r="X52" s="107">
        <f t="shared" si="34"/>
        <v>62</v>
      </c>
      <c r="Y52" s="107">
        <f t="shared" si="34"/>
        <v>62</v>
      </c>
      <c r="Z52" s="107">
        <f t="shared" si="34"/>
        <v>63</v>
      </c>
      <c r="AA52" s="107">
        <f t="shared" si="34"/>
        <v>63</v>
      </c>
      <c r="AB52" s="107">
        <f t="shared" si="34"/>
        <v>64</v>
      </c>
      <c r="AC52" s="107">
        <f t="shared" si="34"/>
        <v>64</v>
      </c>
      <c r="AD52" s="107">
        <f t="shared" si="34"/>
        <v>65</v>
      </c>
      <c r="AE52" s="107">
        <f t="shared" si="34"/>
        <v>65</v>
      </c>
      <c r="AF52" s="107">
        <f t="shared" si="34"/>
        <v>66</v>
      </c>
      <c r="AG52" s="107">
        <f t="shared" si="28"/>
        <v>66</v>
      </c>
      <c r="AH52" s="107">
        <f t="shared" si="28"/>
        <v>67</v>
      </c>
      <c r="AI52" s="107">
        <f t="shared" si="28"/>
        <v>67</v>
      </c>
      <c r="AJ52" s="107">
        <f t="shared" si="28"/>
        <v>68</v>
      </c>
      <c r="AK52" s="107">
        <f t="shared" si="28"/>
        <v>68</v>
      </c>
      <c r="AL52" s="107">
        <f t="shared" si="28"/>
        <v>69</v>
      </c>
      <c r="AM52" s="107">
        <f t="shared" si="28"/>
        <v>69</v>
      </c>
      <c r="AN52" s="107">
        <f t="shared" si="28"/>
        <v>70</v>
      </c>
      <c r="AO52" s="107">
        <f t="shared" si="28"/>
        <v>70</v>
      </c>
      <c r="AP52" s="107">
        <f t="shared" si="28"/>
        <v>71</v>
      </c>
      <c r="AQ52" s="107">
        <f t="shared" si="28"/>
        <v>71</v>
      </c>
      <c r="AR52" s="107">
        <f t="shared" si="28"/>
        <v>72</v>
      </c>
      <c r="AS52" s="107">
        <f t="shared" si="28"/>
        <v>72</v>
      </c>
      <c r="AT52" s="107">
        <f t="shared" si="28"/>
        <v>73</v>
      </c>
      <c r="AU52" s="107">
        <f t="shared" si="28"/>
        <v>73</v>
      </c>
      <c r="AV52" s="107">
        <f t="shared" si="28"/>
        <v>74</v>
      </c>
      <c r="AW52" s="107">
        <f t="shared" si="29"/>
        <v>74</v>
      </c>
      <c r="AX52" s="107">
        <f t="shared" si="29"/>
        <v>75</v>
      </c>
      <c r="AY52" s="107">
        <f t="shared" si="29"/>
        <v>75</v>
      </c>
      <c r="AZ52" s="107">
        <f t="shared" si="29"/>
        <v>76</v>
      </c>
      <c r="BA52" s="107">
        <f t="shared" si="29"/>
        <v>76</v>
      </c>
      <c r="BB52" s="107">
        <f t="shared" si="29"/>
        <v>77</v>
      </c>
      <c r="BC52" s="107">
        <f t="shared" si="29"/>
        <v>77</v>
      </c>
      <c r="BD52" s="107">
        <f t="shared" si="29"/>
        <v>78</v>
      </c>
      <c r="BE52" s="107">
        <f t="shared" si="29"/>
        <v>78</v>
      </c>
      <c r="BF52" s="107">
        <f t="shared" si="29"/>
        <v>79</v>
      </c>
      <c r="BG52" s="107">
        <f t="shared" si="29"/>
        <v>79</v>
      </c>
      <c r="BH52" s="107">
        <f t="shared" si="29"/>
        <v>80</v>
      </c>
      <c r="BI52" s="107">
        <f t="shared" si="29"/>
        <v>80</v>
      </c>
      <c r="BJ52" s="107">
        <f t="shared" si="29"/>
        <v>81</v>
      </c>
      <c r="BK52" s="107">
        <f t="shared" si="29"/>
        <v>81</v>
      </c>
      <c r="BL52" s="107">
        <f t="shared" si="29"/>
        <v>82</v>
      </c>
      <c r="BM52" s="107">
        <f t="shared" si="30"/>
        <v>82</v>
      </c>
      <c r="BN52" s="107">
        <f t="shared" si="30"/>
        <v>83</v>
      </c>
      <c r="BO52" s="107">
        <f t="shared" si="30"/>
        <v>83</v>
      </c>
      <c r="BP52" s="107">
        <f t="shared" si="30"/>
        <v>84</v>
      </c>
      <c r="BQ52" s="107">
        <f t="shared" si="30"/>
        <v>84</v>
      </c>
      <c r="BR52" s="107">
        <f t="shared" si="30"/>
        <v>85</v>
      </c>
      <c r="BS52" s="107">
        <f t="shared" si="30"/>
        <v>85</v>
      </c>
      <c r="BT52" s="107">
        <f t="shared" si="30"/>
        <v>86</v>
      </c>
      <c r="BU52" s="107">
        <f t="shared" si="30"/>
        <v>86</v>
      </c>
      <c r="BV52" s="107">
        <f t="shared" si="30"/>
        <v>87</v>
      </c>
      <c r="BW52" s="107">
        <f t="shared" si="30"/>
        <v>87</v>
      </c>
      <c r="BX52" s="107">
        <f t="shared" si="30"/>
        <v>88</v>
      </c>
      <c r="BY52" s="107">
        <f t="shared" si="30"/>
        <v>88</v>
      </c>
      <c r="BZ52" s="107">
        <f t="shared" si="30"/>
        <v>89</v>
      </c>
      <c r="CA52" s="107">
        <f t="shared" si="30"/>
        <v>89</v>
      </c>
      <c r="CB52" s="107">
        <f t="shared" si="30"/>
        <v>90</v>
      </c>
      <c r="CC52" s="107">
        <f t="shared" si="31"/>
        <v>90</v>
      </c>
      <c r="CD52" s="107">
        <f t="shared" si="31"/>
        <v>91</v>
      </c>
      <c r="CE52" s="107">
        <f t="shared" si="31"/>
        <v>91</v>
      </c>
      <c r="CF52" s="107">
        <f t="shared" si="31"/>
        <v>92</v>
      </c>
      <c r="CG52" s="107">
        <f t="shared" si="31"/>
        <v>92</v>
      </c>
      <c r="CH52" s="107">
        <f t="shared" si="31"/>
        <v>93</v>
      </c>
      <c r="CI52" s="107">
        <f t="shared" si="31"/>
        <v>93</v>
      </c>
      <c r="CJ52" s="107">
        <f t="shared" si="31"/>
        <v>94</v>
      </c>
      <c r="CK52" s="107">
        <f t="shared" si="31"/>
        <v>94</v>
      </c>
      <c r="CL52" s="107">
        <f t="shared" si="31"/>
        <v>95</v>
      </c>
      <c r="CM52" s="107">
        <f t="shared" si="31"/>
        <v>95</v>
      </c>
      <c r="CN52" s="107">
        <f t="shared" si="31"/>
        <v>96</v>
      </c>
      <c r="CO52" s="107">
        <f t="shared" si="31"/>
        <v>96</v>
      </c>
      <c r="CP52" s="107">
        <f t="shared" si="31"/>
        <v>97</v>
      </c>
      <c r="CQ52" s="107">
        <f t="shared" si="31"/>
        <v>97</v>
      </c>
      <c r="CR52" s="107">
        <f t="shared" si="31"/>
        <v>98</v>
      </c>
      <c r="CS52" s="107">
        <f t="shared" si="32"/>
        <v>98</v>
      </c>
      <c r="CT52" s="107">
        <f t="shared" si="27"/>
        <v>99</v>
      </c>
      <c r="CU52" s="107">
        <f t="shared" si="27"/>
        <v>99</v>
      </c>
      <c r="CV52" s="107">
        <f t="shared" si="27"/>
        <v>100</v>
      </c>
      <c r="CW52" s="108">
        <f t="shared" si="11"/>
        <v>50</v>
      </c>
      <c r="CX52"/>
      <c r="CY52"/>
      <c r="CZ52"/>
    </row>
    <row r="53" spans="1:104" x14ac:dyDescent="0.25">
      <c r="A53" s="105">
        <f t="shared" si="10"/>
        <v>51</v>
      </c>
      <c r="B53" s="106">
        <f t="shared" si="35"/>
        <v>51</v>
      </c>
      <c r="C53" s="106">
        <f t="shared" si="35"/>
        <v>52</v>
      </c>
      <c r="D53" s="106">
        <f t="shared" si="35"/>
        <v>52</v>
      </c>
      <c r="E53" s="106">
        <f t="shared" si="35"/>
        <v>53</v>
      </c>
      <c r="F53" s="107">
        <f t="shared" si="35"/>
        <v>53</v>
      </c>
      <c r="G53" s="106">
        <f t="shared" si="35"/>
        <v>54</v>
      </c>
      <c r="H53" s="106">
        <f t="shared" si="35"/>
        <v>54</v>
      </c>
      <c r="I53" s="106">
        <f t="shared" si="35"/>
        <v>55</v>
      </c>
      <c r="J53" s="106">
        <f t="shared" si="35"/>
        <v>55</v>
      </c>
      <c r="K53" s="107">
        <f t="shared" si="35"/>
        <v>56</v>
      </c>
      <c r="L53" s="106">
        <f t="shared" si="35"/>
        <v>56</v>
      </c>
      <c r="M53" s="106">
        <f t="shared" si="35"/>
        <v>57</v>
      </c>
      <c r="N53" s="106">
        <f t="shared" si="35"/>
        <v>57</v>
      </c>
      <c r="O53" s="106">
        <f t="shared" si="35"/>
        <v>58</v>
      </c>
      <c r="P53" s="107">
        <f t="shared" si="35"/>
        <v>58</v>
      </c>
      <c r="Q53" s="106">
        <f t="shared" si="35"/>
        <v>59</v>
      </c>
      <c r="R53" s="106">
        <f t="shared" si="34"/>
        <v>59</v>
      </c>
      <c r="S53" s="106">
        <f t="shared" si="34"/>
        <v>60</v>
      </c>
      <c r="T53" s="106">
        <f t="shared" si="34"/>
        <v>60</v>
      </c>
      <c r="U53" s="107">
        <f t="shared" si="34"/>
        <v>61</v>
      </c>
      <c r="V53" s="106">
        <f t="shared" si="34"/>
        <v>61</v>
      </c>
      <c r="W53" s="106">
        <f t="shared" si="34"/>
        <v>62</v>
      </c>
      <c r="X53" s="106">
        <f t="shared" si="34"/>
        <v>62</v>
      </c>
      <c r="Y53" s="106">
        <f t="shared" si="34"/>
        <v>63</v>
      </c>
      <c r="Z53" s="107">
        <f t="shared" si="34"/>
        <v>63</v>
      </c>
      <c r="AA53" s="106">
        <f t="shared" si="34"/>
        <v>64</v>
      </c>
      <c r="AB53" s="106">
        <f t="shared" si="34"/>
        <v>64</v>
      </c>
      <c r="AC53" s="106">
        <f t="shared" si="34"/>
        <v>65</v>
      </c>
      <c r="AD53" s="106">
        <f t="shared" si="34"/>
        <v>65</v>
      </c>
      <c r="AE53" s="107">
        <f t="shared" si="34"/>
        <v>66</v>
      </c>
      <c r="AF53" s="106">
        <f t="shared" si="34"/>
        <v>66</v>
      </c>
      <c r="AG53" s="106">
        <f t="shared" si="28"/>
        <v>67</v>
      </c>
      <c r="AH53" s="106">
        <f t="shared" si="28"/>
        <v>67</v>
      </c>
      <c r="AI53" s="106">
        <f t="shared" si="28"/>
        <v>68</v>
      </c>
      <c r="AJ53" s="107">
        <f t="shared" si="28"/>
        <v>68</v>
      </c>
      <c r="AK53" s="106">
        <f t="shared" si="28"/>
        <v>69</v>
      </c>
      <c r="AL53" s="106">
        <f t="shared" si="28"/>
        <v>69</v>
      </c>
      <c r="AM53" s="106">
        <f t="shared" si="28"/>
        <v>70</v>
      </c>
      <c r="AN53" s="106">
        <f t="shared" si="28"/>
        <v>70</v>
      </c>
      <c r="AO53" s="107">
        <f t="shared" si="28"/>
        <v>71</v>
      </c>
      <c r="AP53" s="106">
        <f t="shared" si="28"/>
        <v>71</v>
      </c>
      <c r="AQ53" s="106">
        <f t="shared" si="28"/>
        <v>72</v>
      </c>
      <c r="AR53" s="106">
        <f t="shared" si="28"/>
        <v>72</v>
      </c>
      <c r="AS53" s="106">
        <f t="shared" si="28"/>
        <v>73</v>
      </c>
      <c r="AT53" s="107">
        <f t="shared" si="28"/>
        <v>73</v>
      </c>
      <c r="AU53" s="106">
        <f t="shared" si="28"/>
        <v>74</v>
      </c>
      <c r="AV53" s="106">
        <f t="shared" si="28"/>
        <v>74</v>
      </c>
      <c r="AW53" s="106">
        <f t="shared" si="29"/>
        <v>75</v>
      </c>
      <c r="AX53" s="106">
        <f t="shared" si="29"/>
        <v>75</v>
      </c>
      <c r="AY53" s="107">
        <f t="shared" si="29"/>
        <v>76</v>
      </c>
      <c r="AZ53" s="106">
        <f t="shared" si="29"/>
        <v>76</v>
      </c>
      <c r="BA53" s="106">
        <f t="shared" si="29"/>
        <v>76</v>
      </c>
      <c r="BB53" s="106">
        <f t="shared" si="29"/>
        <v>77</v>
      </c>
      <c r="BC53" s="106">
        <f t="shared" si="29"/>
        <v>77</v>
      </c>
      <c r="BD53" s="107">
        <f t="shared" si="29"/>
        <v>78</v>
      </c>
      <c r="BE53" s="106">
        <f t="shared" si="29"/>
        <v>78</v>
      </c>
      <c r="BF53" s="106">
        <f t="shared" si="29"/>
        <v>79</v>
      </c>
      <c r="BG53" s="106">
        <f t="shared" si="29"/>
        <v>79</v>
      </c>
      <c r="BH53" s="106">
        <f t="shared" si="29"/>
        <v>80</v>
      </c>
      <c r="BI53" s="107">
        <f t="shared" si="29"/>
        <v>80</v>
      </c>
      <c r="BJ53" s="106">
        <f t="shared" si="29"/>
        <v>81</v>
      </c>
      <c r="BK53" s="106">
        <f t="shared" si="29"/>
        <v>81</v>
      </c>
      <c r="BL53" s="106">
        <f t="shared" si="29"/>
        <v>82</v>
      </c>
      <c r="BM53" s="106">
        <f t="shared" si="30"/>
        <v>82</v>
      </c>
      <c r="BN53" s="107">
        <f t="shared" si="30"/>
        <v>83</v>
      </c>
      <c r="BO53" s="106">
        <f t="shared" si="30"/>
        <v>83</v>
      </c>
      <c r="BP53" s="106">
        <f t="shared" si="30"/>
        <v>84</v>
      </c>
      <c r="BQ53" s="106">
        <f t="shared" si="30"/>
        <v>84</v>
      </c>
      <c r="BR53" s="106">
        <f t="shared" si="30"/>
        <v>85</v>
      </c>
      <c r="BS53" s="107">
        <f t="shared" si="30"/>
        <v>85</v>
      </c>
      <c r="BT53" s="106">
        <f t="shared" si="30"/>
        <v>86</v>
      </c>
      <c r="BU53" s="106">
        <f t="shared" si="30"/>
        <v>86</v>
      </c>
      <c r="BV53" s="106">
        <f t="shared" si="30"/>
        <v>87</v>
      </c>
      <c r="BW53" s="106">
        <f t="shared" si="30"/>
        <v>87</v>
      </c>
      <c r="BX53" s="107">
        <f t="shared" si="30"/>
        <v>88</v>
      </c>
      <c r="BY53" s="106">
        <f t="shared" si="30"/>
        <v>88</v>
      </c>
      <c r="BZ53" s="106">
        <f t="shared" si="30"/>
        <v>89</v>
      </c>
      <c r="CA53" s="106">
        <f t="shared" si="30"/>
        <v>89</v>
      </c>
      <c r="CB53" s="106">
        <f t="shared" si="30"/>
        <v>90</v>
      </c>
      <c r="CC53" s="107">
        <f t="shared" si="31"/>
        <v>90</v>
      </c>
      <c r="CD53" s="106">
        <f t="shared" si="31"/>
        <v>91</v>
      </c>
      <c r="CE53" s="106">
        <f t="shared" si="31"/>
        <v>91</v>
      </c>
      <c r="CF53" s="106">
        <f t="shared" si="31"/>
        <v>92</v>
      </c>
      <c r="CG53" s="106">
        <f t="shared" si="31"/>
        <v>92</v>
      </c>
      <c r="CH53" s="107">
        <f t="shared" si="31"/>
        <v>93</v>
      </c>
      <c r="CI53" s="106">
        <f t="shared" si="31"/>
        <v>93</v>
      </c>
      <c r="CJ53" s="106">
        <f t="shared" si="31"/>
        <v>94</v>
      </c>
      <c r="CK53" s="106">
        <f t="shared" si="31"/>
        <v>94</v>
      </c>
      <c r="CL53" s="106">
        <f t="shared" si="31"/>
        <v>95</v>
      </c>
      <c r="CM53" s="107">
        <f t="shared" si="31"/>
        <v>95</v>
      </c>
      <c r="CN53" s="106">
        <f t="shared" si="31"/>
        <v>96</v>
      </c>
      <c r="CO53" s="106">
        <f t="shared" si="31"/>
        <v>96</v>
      </c>
      <c r="CP53" s="106">
        <f t="shared" si="31"/>
        <v>97</v>
      </c>
      <c r="CQ53" s="106">
        <f t="shared" si="31"/>
        <v>97</v>
      </c>
      <c r="CR53" s="107">
        <f t="shared" si="31"/>
        <v>98</v>
      </c>
      <c r="CS53" s="106">
        <f t="shared" si="32"/>
        <v>98</v>
      </c>
      <c r="CT53" s="106">
        <f t="shared" si="27"/>
        <v>99</v>
      </c>
      <c r="CU53" s="106">
        <f t="shared" si="27"/>
        <v>99</v>
      </c>
      <c r="CV53" s="106">
        <f t="shared" si="27"/>
        <v>100</v>
      </c>
      <c r="CW53" s="105">
        <f t="shared" si="11"/>
        <v>51</v>
      </c>
    </row>
    <row r="54" spans="1:104" x14ac:dyDescent="0.25">
      <c r="A54" s="105">
        <f t="shared" si="10"/>
        <v>52</v>
      </c>
      <c r="B54" s="106">
        <f t="shared" si="35"/>
        <v>52</v>
      </c>
      <c r="C54" s="106">
        <f t="shared" si="35"/>
        <v>53</v>
      </c>
      <c r="D54" s="106">
        <f t="shared" si="35"/>
        <v>53</v>
      </c>
      <c r="E54" s="106">
        <f t="shared" si="35"/>
        <v>54</v>
      </c>
      <c r="F54" s="107">
        <f t="shared" si="35"/>
        <v>54</v>
      </c>
      <c r="G54" s="106">
        <f t="shared" si="35"/>
        <v>55</v>
      </c>
      <c r="H54" s="106">
        <f t="shared" si="35"/>
        <v>55</v>
      </c>
      <c r="I54" s="106">
        <f t="shared" si="35"/>
        <v>56</v>
      </c>
      <c r="J54" s="106">
        <f t="shared" si="35"/>
        <v>56</v>
      </c>
      <c r="K54" s="107">
        <f t="shared" si="35"/>
        <v>57</v>
      </c>
      <c r="L54" s="106">
        <f t="shared" si="35"/>
        <v>57</v>
      </c>
      <c r="M54" s="106">
        <f t="shared" si="35"/>
        <v>58</v>
      </c>
      <c r="N54" s="106">
        <f t="shared" si="35"/>
        <v>58</v>
      </c>
      <c r="O54" s="106">
        <f t="shared" si="35"/>
        <v>59</v>
      </c>
      <c r="P54" s="107">
        <f t="shared" si="35"/>
        <v>59</v>
      </c>
      <c r="Q54" s="106">
        <f t="shared" si="35"/>
        <v>60</v>
      </c>
      <c r="R54" s="106">
        <f t="shared" si="34"/>
        <v>60</v>
      </c>
      <c r="S54" s="106">
        <f t="shared" si="34"/>
        <v>61</v>
      </c>
      <c r="T54" s="106">
        <f t="shared" si="34"/>
        <v>61</v>
      </c>
      <c r="U54" s="107">
        <f t="shared" si="34"/>
        <v>62</v>
      </c>
      <c r="V54" s="106">
        <f t="shared" si="34"/>
        <v>62</v>
      </c>
      <c r="W54" s="106">
        <f t="shared" si="34"/>
        <v>63</v>
      </c>
      <c r="X54" s="106">
        <f t="shared" si="34"/>
        <v>63</v>
      </c>
      <c r="Y54" s="106">
        <f t="shared" si="34"/>
        <v>64</v>
      </c>
      <c r="Z54" s="107">
        <f t="shared" si="34"/>
        <v>64</v>
      </c>
      <c r="AA54" s="106">
        <f t="shared" si="34"/>
        <v>64</v>
      </c>
      <c r="AB54" s="106">
        <f t="shared" si="34"/>
        <v>65</v>
      </c>
      <c r="AC54" s="106">
        <f t="shared" si="34"/>
        <v>65</v>
      </c>
      <c r="AD54" s="106">
        <f t="shared" si="34"/>
        <v>66</v>
      </c>
      <c r="AE54" s="107">
        <f t="shared" si="34"/>
        <v>66</v>
      </c>
      <c r="AF54" s="106">
        <f t="shared" si="34"/>
        <v>67</v>
      </c>
      <c r="AG54" s="106">
        <f t="shared" si="28"/>
        <v>67</v>
      </c>
      <c r="AH54" s="106">
        <f t="shared" si="28"/>
        <v>68</v>
      </c>
      <c r="AI54" s="106">
        <f t="shared" si="28"/>
        <v>68</v>
      </c>
      <c r="AJ54" s="107">
        <f t="shared" si="28"/>
        <v>69</v>
      </c>
      <c r="AK54" s="106">
        <f t="shared" si="28"/>
        <v>69</v>
      </c>
      <c r="AL54" s="106">
        <f t="shared" si="28"/>
        <v>70</v>
      </c>
      <c r="AM54" s="106">
        <f t="shared" si="28"/>
        <v>70</v>
      </c>
      <c r="AN54" s="106">
        <f t="shared" si="28"/>
        <v>71</v>
      </c>
      <c r="AO54" s="107">
        <f t="shared" si="28"/>
        <v>71</v>
      </c>
      <c r="AP54" s="106">
        <f t="shared" si="28"/>
        <v>72</v>
      </c>
      <c r="AQ54" s="106">
        <f t="shared" si="28"/>
        <v>72</v>
      </c>
      <c r="AR54" s="106">
        <f t="shared" si="28"/>
        <v>73</v>
      </c>
      <c r="AS54" s="106">
        <f t="shared" si="28"/>
        <v>73</v>
      </c>
      <c r="AT54" s="107">
        <f t="shared" si="28"/>
        <v>74</v>
      </c>
      <c r="AU54" s="106">
        <f t="shared" si="28"/>
        <v>74</v>
      </c>
      <c r="AV54" s="106">
        <f t="shared" si="28"/>
        <v>75</v>
      </c>
      <c r="AW54" s="106">
        <f t="shared" si="29"/>
        <v>75</v>
      </c>
      <c r="AX54" s="106">
        <f t="shared" si="29"/>
        <v>76</v>
      </c>
      <c r="AY54" s="107">
        <f t="shared" si="29"/>
        <v>76</v>
      </c>
      <c r="AZ54" s="106">
        <f t="shared" si="29"/>
        <v>76</v>
      </c>
      <c r="BA54" s="106">
        <f t="shared" si="29"/>
        <v>77</v>
      </c>
      <c r="BB54" s="106">
        <f t="shared" si="29"/>
        <v>77</v>
      </c>
      <c r="BC54" s="106">
        <f t="shared" si="29"/>
        <v>78</v>
      </c>
      <c r="BD54" s="107">
        <f t="shared" si="29"/>
        <v>78</v>
      </c>
      <c r="BE54" s="106">
        <f t="shared" si="29"/>
        <v>79</v>
      </c>
      <c r="BF54" s="106">
        <f t="shared" si="29"/>
        <v>79</v>
      </c>
      <c r="BG54" s="106">
        <f t="shared" si="29"/>
        <v>80</v>
      </c>
      <c r="BH54" s="106">
        <f t="shared" si="29"/>
        <v>80</v>
      </c>
      <c r="BI54" s="107">
        <f t="shared" si="29"/>
        <v>81</v>
      </c>
      <c r="BJ54" s="106">
        <f t="shared" si="29"/>
        <v>81</v>
      </c>
      <c r="BK54" s="106">
        <f t="shared" si="29"/>
        <v>82</v>
      </c>
      <c r="BL54" s="106">
        <f t="shared" si="29"/>
        <v>82</v>
      </c>
      <c r="BM54" s="106">
        <f t="shared" si="30"/>
        <v>83</v>
      </c>
      <c r="BN54" s="107">
        <f t="shared" si="30"/>
        <v>83</v>
      </c>
      <c r="BO54" s="106">
        <f t="shared" si="30"/>
        <v>84</v>
      </c>
      <c r="BP54" s="106">
        <f t="shared" si="30"/>
        <v>84</v>
      </c>
      <c r="BQ54" s="106">
        <f t="shared" si="30"/>
        <v>85</v>
      </c>
      <c r="BR54" s="106">
        <f t="shared" si="30"/>
        <v>85</v>
      </c>
      <c r="BS54" s="107">
        <f t="shared" si="30"/>
        <v>86</v>
      </c>
      <c r="BT54" s="106">
        <f t="shared" si="30"/>
        <v>86</v>
      </c>
      <c r="BU54" s="106">
        <f t="shared" si="30"/>
        <v>87</v>
      </c>
      <c r="BV54" s="106">
        <f t="shared" si="30"/>
        <v>87</v>
      </c>
      <c r="BW54" s="106">
        <f t="shared" si="30"/>
        <v>88</v>
      </c>
      <c r="BX54" s="107">
        <f t="shared" si="30"/>
        <v>88</v>
      </c>
      <c r="BY54" s="106">
        <f t="shared" si="30"/>
        <v>88</v>
      </c>
      <c r="BZ54" s="106">
        <f t="shared" si="30"/>
        <v>89</v>
      </c>
      <c r="CA54" s="106">
        <f t="shared" si="30"/>
        <v>89</v>
      </c>
      <c r="CB54" s="106">
        <f t="shared" si="30"/>
        <v>90</v>
      </c>
      <c r="CC54" s="107">
        <f t="shared" si="31"/>
        <v>90</v>
      </c>
      <c r="CD54" s="106">
        <f t="shared" si="31"/>
        <v>91</v>
      </c>
      <c r="CE54" s="106">
        <f t="shared" si="31"/>
        <v>91</v>
      </c>
      <c r="CF54" s="106">
        <f t="shared" si="31"/>
        <v>92</v>
      </c>
      <c r="CG54" s="106">
        <f t="shared" si="31"/>
        <v>92</v>
      </c>
      <c r="CH54" s="107">
        <f t="shared" si="31"/>
        <v>93</v>
      </c>
      <c r="CI54" s="106">
        <f t="shared" si="31"/>
        <v>93</v>
      </c>
      <c r="CJ54" s="106">
        <f t="shared" si="31"/>
        <v>94</v>
      </c>
      <c r="CK54" s="106">
        <f t="shared" si="31"/>
        <v>94</v>
      </c>
      <c r="CL54" s="106">
        <f t="shared" si="31"/>
        <v>95</v>
      </c>
      <c r="CM54" s="107">
        <f t="shared" si="31"/>
        <v>95</v>
      </c>
      <c r="CN54" s="106">
        <f t="shared" si="31"/>
        <v>96</v>
      </c>
      <c r="CO54" s="106">
        <f t="shared" si="31"/>
        <v>96</v>
      </c>
      <c r="CP54" s="106">
        <f t="shared" si="31"/>
        <v>97</v>
      </c>
      <c r="CQ54" s="106">
        <f t="shared" si="31"/>
        <v>97</v>
      </c>
      <c r="CR54" s="107">
        <f t="shared" si="31"/>
        <v>98</v>
      </c>
      <c r="CS54" s="106">
        <f t="shared" si="32"/>
        <v>98</v>
      </c>
      <c r="CT54" s="106">
        <f t="shared" si="27"/>
        <v>99</v>
      </c>
      <c r="CU54" s="106">
        <f t="shared" si="27"/>
        <v>99</v>
      </c>
      <c r="CV54" s="106">
        <f t="shared" si="27"/>
        <v>100</v>
      </c>
      <c r="CW54" s="105">
        <f t="shared" si="11"/>
        <v>52</v>
      </c>
    </row>
    <row r="55" spans="1:104" x14ac:dyDescent="0.25">
      <c r="A55" s="105">
        <f t="shared" si="10"/>
        <v>53</v>
      </c>
      <c r="B55" s="106">
        <f t="shared" si="35"/>
        <v>53</v>
      </c>
      <c r="C55" s="106">
        <f t="shared" si="35"/>
        <v>54</v>
      </c>
      <c r="D55" s="106">
        <f t="shared" si="35"/>
        <v>54</v>
      </c>
      <c r="E55" s="106">
        <f t="shared" si="35"/>
        <v>55</v>
      </c>
      <c r="F55" s="107">
        <f t="shared" si="35"/>
        <v>55</v>
      </c>
      <c r="G55" s="106">
        <f t="shared" si="35"/>
        <v>56</v>
      </c>
      <c r="H55" s="106">
        <f t="shared" si="35"/>
        <v>56</v>
      </c>
      <c r="I55" s="106">
        <f t="shared" si="35"/>
        <v>57</v>
      </c>
      <c r="J55" s="106">
        <f t="shared" si="35"/>
        <v>57</v>
      </c>
      <c r="K55" s="107">
        <f t="shared" si="35"/>
        <v>58</v>
      </c>
      <c r="L55" s="106">
        <f t="shared" si="35"/>
        <v>58</v>
      </c>
      <c r="M55" s="106">
        <f t="shared" si="35"/>
        <v>59</v>
      </c>
      <c r="N55" s="106">
        <f t="shared" si="35"/>
        <v>59</v>
      </c>
      <c r="O55" s="106">
        <f t="shared" si="35"/>
        <v>60</v>
      </c>
      <c r="P55" s="107">
        <f t="shared" si="35"/>
        <v>60</v>
      </c>
      <c r="Q55" s="106">
        <f t="shared" si="35"/>
        <v>61</v>
      </c>
      <c r="R55" s="106">
        <f t="shared" si="34"/>
        <v>61</v>
      </c>
      <c r="S55" s="106">
        <f t="shared" si="34"/>
        <v>61</v>
      </c>
      <c r="T55" s="106">
        <f t="shared" si="34"/>
        <v>62</v>
      </c>
      <c r="U55" s="107">
        <f t="shared" si="34"/>
        <v>62</v>
      </c>
      <c r="V55" s="106">
        <f t="shared" si="34"/>
        <v>63</v>
      </c>
      <c r="W55" s="106">
        <f t="shared" si="34"/>
        <v>63</v>
      </c>
      <c r="X55" s="106">
        <f t="shared" si="34"/>
        <v>64</v>
      </c>
      <c r="Y55" s="106">
        <f t="shared" si="34"/>
        <v>64</v>
      </c>
      <c r="Z55" s="107">
        <f t="shared" si="34"/>
        <v>65</v>
      </c>
      <c r="AA55" s="106">
        <f t="shared" si="34"/>
        <v>65</v>
      </c>
      <c r="AB55" s="106">
        <f t="shared" si="34"/>
        <v>66</v>
      </c>
      <c r="AC55" s="106">
        <f t="shared" si="34"/>
        <v>66</v>
      </c>
      <c r="AD55" s="106">
        <f t="shared" si="34"/>
        <v>67</v>
      </c>
      <c r="AE55" s="107">
        <f t="shared" si="34"/>
        <v>67</v>
      </c>
      <c r="AF55" s="106">
        <f t="shared" si="34"/>
        <v>68</v>
      </c>
      <c r="AG55" s="106">
        <f t="shared" si="28"/>
        <v>68</v>
      </c>
      <c r="AH55" s="106">
        <f t="shared" si="28"/>
        <v>69</v>
      </c>
      <c r="AI55" s="106">
        <f t="shared" si="28"/>
        <v>69</v>
      </c>
      <c r="AJ55" s="107">
        <f t="shared" si="28"/>
        <v>69</v>
      </c>
      <c r="AK55" s="106">
        <f t="shared" si="28"/>
        <v>70</v>
      </c>
      <c r="AL55" s="106">
        <f t="shared" si="28"/>
        <v>70</v>
      </c>
      <c r="AM55" s="106">
        <f t="shared" si="28"/>
        <v>71</v>
      </c>
      <c r="AN55" s="106">
        <f t="shared" si="28"/>
        <v>71</v>
      </c>
      <c r="AO55" s="107">
        <f t="shared" si="28"/>
        <v>72</v>
      </c>
      <c r="AP55" s="106">
        <f t="shared" si="28"/>
        <v>72</v>
      </c>
      <c r="AQ55" s="106">
        <f t="shared" si="28"/>
        <v>73</v>
      </c>
      <c r="AR55" s="106">
        <f t="shared" si="28"/>
        <v>73</v>
      </c>
      <c r="AS55" s="106">
        <f t="shared" si="28"/>
        <v>74</v>
      </c>
      <c r="AT55" s="107">
        <f t="shared" si="28"/>
        <v>74</v>
      </c>
      <c r="AU55" s="106">
        <f t="shared" si="28"/>
        <v>75</v>
      </c>
      <c r="AV55" s="106">
        <f t="shared" si="28"/>
        <v>75</v>
      </c>
      <c r="AW55" s="106">
        <f t="shared" si="29"/>
        <v>76</v>
      </c>
      <c r="AX55" s="106">
        <f t="shared" si="29"/>
        <v>76</v>
      </c>
      <c r="AY55" s="107">
        <f t="shared" si="29"/>
        <v>77</v>
      </c>
      <c r="AZ55" s="106">
        <f t="shared" si="29"/>
        <v>77</v>
      </c>
      <c r="BA55" s="106">
        <f t="shared" si="29"/>
        <v>77</v>
      </c>
      <c r="BB55" s="106">
        <f t="shared" si="29"/>
        <v>78</v>
      </c>
      <c r="BC55" s="106">
        <f t="shared" si="29"/>
        <v>78</v>
      </c>
      <c r="BD55" s="107">
        <f t="shared" si="29"/>
        <v>79</v>
      </c>
      <c r="BE55" s="106">
        <f t="shared" si="29"/>
        <v>79</v>
      </c>
      <c r="BF55" s="106">
        <f t="shared" si="29"/>
        <v>80</v>
      </c>
      <c r="BG55" s="106">
        <f t="shared" si="29"/>
        <v>80</v>
      </c>
      <c r="BH55" s="106">
        <f t="shared" si="29"/>
        <v>81</v>
      </c>
      <c r="BI55" s="107">
        <f t="shared" si="29"/>
        <v>81</v>
      </c>
      <c r="BJ55" s="106">
        <f t="shared" si="29"/>
        <v>82</v>
      </c>
      <c r="BK55" s="106">
        <f t="shared" si="29"/>
        <v>82</v>
      </c>
      <c r="BL55" s="106">
        <f t="shared" si="29"/>
        <v>83</v>
      </c>
      <c r="BM55" s="106">
        <f t="shared" si="30"/>
        <v>83</v>
      </c>
      <c r="BN55" s="107">
        <f t="shared" si="30"/>
        <v>84</v>
      </c>
      <c r="BO55" s="106">
        <f t="shared" si="30"/>
        <v>84</v>
      </c>
      <c r="BP55" s="106">
        <f t="shared" si="30"/>
        <v>84</v>
      </c>
      <c r="BQ55" s="106">
        <f t="shared" si="30"/>
        <v>85</v>
      </c>
      <c r="BR55" s="106">
        <f t="shared" si="30"/>
        <v>85</v>
      </c>
      <c r="BS55" s="107">
        <f t="shared" si="30"/>
        <v>86</v>
      </c>
      <c r="BT55" s="106">
        <f t="shared" si="30"/>
        <v>86</v>
      </c>
      <c r="BU55" s="106">
        <f t="shared" si="30"/>
        <v>87</v>
      </c>
      <c r="BV55" s="106">
        <f t="shared" si="30"/>
        <v>87</v>
      </c>
      <c r="BW55" s="106">
        <f t="shared" si="30"/>
        <v>88</v>
      </c>
      <c r="BX55" s="107">
        <f t="shared" si="30"/>
        <v>88</v>
      </c>
      <c r="BY55" s="106">
        <f t="shared" si="30"/>
        <v>89</v>
      </c>
      <c r="BZ55" s="106">
        <f t="shared" si="30"/>
        <v>89</v>
      </c>
      <c r="CA55" s="106">
        <f t="shared" si="30"/>
        <v>90</v>
      </c>
      <c r="CB55" s="106">
        <f t="shared" si="30"/>
        <v>90</v>
      </c>
      <c r="CC55" s="107">
        <f t="shared" si="31"/>
        <v>91</v>
      </c>
      <c r="CD55" s="106">
        <f t="shared" si="31"/>
        <v>91</v>
      </c>
      <c r="CE55" s="106">
        <f t="shared" si="31"/>
        <v>92</v>
      </c>
      <c r="CF55" s="106">
        <f t="shared" si="31"/>
        <v>92</v>
      </c>
      <c r="CG55" s="106">
        <f t="shared" si="31"/>
        <v>92</v>
      </c>
      <c r="CH55" s="107">
        <f t="shared" si="31"/>
        <v>93</v>
      </c>
      <c r="CI55" s="106">
        <f t="shared" si="31"/>
        <v>93</v>
      </c>
      <c r="CJ55" s="106">
        <f t="shared" si="31"/>
        <v>94</v>
      </c>
      <c r="CK55" s="106">
        <f t="shared" si="31"/>
        <v>94</v>
      </c>
      <c r="CL55" s="106">
        <f t="shared" si="31"/>
        <v>95</v>
      </c>
      <c r="CM55" s="107">
        <f t="shared" si="31"/>
        <v>95</v>
      </c>
      <c r="CN55" s="106">
        <f t="shared" si="31"/>
        <v>96</v>
      </c>
      <c r="CO55" s="106">
        <f t="shared" si="31"/>
        <v>96</v>
      </c>
      <c r="CP55" s="106">
        <f t="shared" si="31"/>
        <v>97</v>
      </c>
      <c r="CQ55" s="106">
        <f t="shared" si="31"/>
        <v>97</v>
      </c>
      <c r="CR55" s="107">
        <f t="shared" si="31"/>
        <v>98</v>
      </c>
      <c r="CS55" s="106">
        <f t="shared" si="32"/>
        <v>98</v>
      </c>
      <c r="CT55" s="106">
        <f t="shared" si="27"/>
        <v>99</v>
      </c>
      <c r="CU55" s="106">
        <f t="shared" si="27"/>
        <v>99</v>
      </c>
      <c r="CV55" s="106">
        <f t="shared" si="27"/>
        <v>100</v>
      </c>
      <c r="CW55" s="105">
        <f t="shared" si="11"/>
        <v>53</v>
      </c>
    </row>
    <row r="56" spans="1:104" x14ac:dyDescent="0.25">
      <c r="A56" s="105">
        <f t="shared" si="10"/>
        <v>54</v>
      </c>
      <c r="B56" s="106">
        <f t="shared" si="35"/>
        <v>54</v>
      </c>
      <c r="C56" s="106">
        <f t="shared" si="35"/>
        <v>55</v>
      </c>
      <c r="D56" s="106">
        <f t="shared" si="35"/>
        <v>55</v>
      </c>
      <c r="E56" s="106">
        <f t="shared" si="35"/>
        <v>56</v>
      </c>
      <c r="F56" s="107">
        <f t="shared" si="35"/>
        <v>56</v>
      </c>
      <c r="G56" s="106">
        <f t="shared" si="35"/>
        <v>57</v>
      </c>
      <c r="H56" s="106">
        <f t="shared" si="35"/>
        <v>57</v>
      </c>
      <c r="I56" s="106">
        <f t="shared" si="35"/>
        <v>58</v>
      </c>
      <c r="J56" s="106">
        <f t="shared" si="35"/>
        <v>58</v>
      </c>
      <c r="K56" s="107">
        <f t="shared" si="35"/>
        <v>59</v>
      </c>
      <c r="L56" s="106">
        <f t="shared" si="35"/>
        <v>59</v>
      </c>
      <c r="M56" s="106">
        <f t="shared" si="35"/>
        <v>60</v>
      </c>
      <c r="N56" s="106">
        <f t="shared" si="35"/>
        <v>60</v>
      </c>
      <c r="O56" s="106">
        <f t="shared" si="35"/>
        <v>60</v>
      </c>
      <c r="P56" s="107">
        <f t="shared" si="35"/>
        <v>61</v>
      </c>
      <c r="Q56" s="106">
        <f t="shared" si="35"/>
        <v>61</v>
      </c>
      <c r="R56" s="106">
        <f t="shared" si="34"/>
        <v>62</v>
      </c>
      <c r="S56" s="106">
        <f t="shared" si="34"/>
        <v>62</v>
      </c>
      <c r="T56" s="106">
        <f t="shared" si="34"/>
        <v>63</v>
      </c>
      <c r="U56" s="107">
        <f t="shared" si="34"/>
        <v>63</v>
      </c>
      <c r="V56" s="106">
        <f t="shared" si="34"/>
        <v>64</v>
      </c>
      <c r="W56" s="106">
        <f t="shared" si="34"/>
        <v>64</v>
      </c>
      <c r="X56" s="106">
        <f t="shared" si="34"/>
        <v>65</v>
      </c>
      <c r="Y56" s="106">
        <f t="shared" si="34"/>
        <v>65</v>
      </c>
      <c r="Z56" s="107">
        <f t="shared" si="34"/>
        <v>66</v>
      </c>
      <c r="AA56" s="106">
        <f t="shared" si="34"/>
        <v>66</v>
      </c>
      <c r="AB56" s="106">
        <f t="shared" si="34"/>
        <v>66</v>
      </c>
      <c r="AC56" s="106">
        <f t="shared" si="34"/>
        <v>67</v>
      </c>
      <c r="AD56" s="106">
        <f t="shared" si="34"/>
        <v>67</v>
      </c>
      <c r="AE56" s="107">
        <f t="shared" si="34"/>
        <v>68</v>
      </c>
      <c r="AF56" s="106">
        <f t="shared" si="34"/>
        <v>68</v>
      </c>
      <c r="AG56" s="106">
        <f t="shared" si="28"/>
        <v>69</v>
      </c>
      <c r="AH56" s="106">
        <f t="shared" si="28"/>
        <v>69</v>
      </c>
      <c r="AI56" s="106">
        <f t="shared" si="28"/>
        <v>70</v>
      </c>
      <c r="AJ56" s="107">
        <f t="shared" si="28"/>
        <v>70</v>
      </c>
      <c r="AK56" s="106">
        <f t="shared" si="28"/>
        <v>71</v>
      </c>
      <c r="AL56" s="106">
        <f t="shared" si="28"/>
        <v>71</v>
      </c>
      <c r="AM56" s="106">
        <f t="shared" si="28"/>
        <v>71</v>
      </c>
      <c r="AN56" s="106">
        <f t="shared" si="28"/>
        <v>72</v>
      </c>
      <c r="AO56" s="107">
        <f t="shared" si="28"/>
        <v>72</v>
      </c>
      <c r="AP56" s="106">
        <f t="shared" si="28"/>
        <v>73</v>
      </c>
      <c r="AQ56" s="106">
        <f t="shared" si="28"/>
        <v>73</v>
      </c>
      <c r="AR56" s="106">
        <f t="shared" si="28"/>
        <v>74</v>
      </c>
      <c r="AS56" s="106">
        <f t="shared" si="28"/>
        <v>74</v>
      </c>
      <c r="AT56" s="107">
        <f t="shared" si="28"/>
        <v>75</v>
      </c>
      <c r="AU56" s="106">
        <f t="shared" si="28"/>
        <v>75</v>
      </c>
      <c r="AV56" s="106">
        <f t="shared" si="28"/>
        <v>76</v>
      </c>
      <c r="AW56" s="106">
        <f t="shared" si="29"/>
        <v>76</v>
      </c>
      <c r="AX56" s="106">
        <f t="shared" si="29"/>
        <v>77</v>
      </c>
      <c r="AY56" s="107">
        <f t="shared" si="29"/>
        <v>77</v>
      </c>
      <c r="AZ56" s="106">
        <f t="shared" si="29"/>
        <v>77</v>
      </c>
      <c r="BA56" s="106">
        <f t="shared" si="29"/>
        <v>78</v>
      </c>
      <c r="BB56" s="106">
        <f t="shared" si="29"/>
        <v>78</v>
      </c>
      <c r="BC56" s="106">
        <f t="shared" si="29"/>
        <v>79</v>
      </c>
      <c r="BD56" s="107">
        <f t="shared" si="29"/>
        <v>79</v>
      </c>
      <c r="BE56" s="106">
        <f t="shared" si="29"/>
        <v>80</v>
      </c>
      <c r="BF56" s="106">
        <f t="shared" si="29"/>
        <v>80</v>
      </c>
      <c r="BG56" s="106">
        <f t="shared" si="29"/>
        <v>81</v>
      </c>
      <c r="BH56" s="106">
        <f t="shared" si="29"/>
        <v>81</v>
      </c>
      <c r="BI56" s="107">
        <f t="shared" si="29"/>
        <v>82</v>
      </c>
      <c r="BJ56" s="106">
        <f t="shared" si="29"/>
        <v>82</v>
      </c>
      <c r="BK56" s="106">
        <f t="shared" si="29"/>
        <v>83</v>
      </c>
      <c r="BL56" s="106">
        <f t="shared" si="29"/>
        <v>83</v>
      </c>
      <c r="BM56" s="106">
        <f t="shared" si="30"/>
        <v>83</v>
      </c>
      <c r="BN56" s="107">
        <f t="shared" si="30"/>
        <v>84</v>
      </c>
      <c r="BO56" s="106">
        <f t="shared" si="30"/>
        <v>84</v>
      </c>
      <c r="BP56" s="106">
        <f t="shared" si="30"/>
        <v>85</v>
      </c>
      <c r="BQ56" s="106">
        <f t="shared" si="30"/>
        <v>85</v>
      </c>
      <c r="BR56" s="106">
        <f t="shared" si="30"/>
        <v>86</v>
      </c>
      <c r="BS56" s="107">
        <f t="shared" si="30"/>
        <v>86</v>
      </c>
      <c r="BT56" s="106">
        <f t="shared" si="30"/>
        <v>87</v>
      </c>
      <c r="BU56" s="106">
        <f t="shared" si="30"/>
        <v>87</v>
      </c>
      <c r="BV56" s="106">
        <f t="shared" si="30"/>
        <v>88</v>
      </c>
      <c r="BW56" s="106">
        <f t="shared" si="30"/>
        <v>88</v>
      </c>
      <c r="BX56" s="107">
        <f t="shared" si="30"/>
        <v>89</v>
      </c>
      <c r="BY56" s="106">
        <f t="shared" si="30"/>
        <v>89</v>
      </c>
      <c r="BZ56" s="106">
        <f t="shared" si="30"/>
        <v>89</v>
      </c>
      <c r="CA56" s="106">
        <f t="shared" si="30"/>
        <v>90</v>
      </c>
      <c r="CB56" s="106">
        <f t="shared" si="30"/>
        <v>90</v>
      </c>
      <c r="CC56" s="107">
        <f t="shared" si="31"/>
        <v>91</v>
      </c>
      <c r="CD56" s="106">
        <f t="shared" si="31"/>
        <v>91</v>
      </c>
      <c r="CE56" s="106">
        <f t="shared" si="31"/>
        <v>92</v>
      </c>
      <c r="CF56" s="106">
        <f t="shared" si="31"/>
        <v>92</v>
      </c>
      <c r="CG56" s="106">
        <f t="shared" si="31"/>
        <v>93</v>
      </c>
      <c r="CH56" s="107">
        <f t="shared" si="31"/>
        <v>93</v>
      </c>
      <c r="CI56" s="106">
        <f t="shared" si="31"/>
        <v>94</v>
      </c>
      <c r="CJ56" s="106">
        <f t="shared" si="31"/>
        <v>94</v>
      </c>
      <c r="CK56" s="106">
        <f t="shared" si="31"/>
        <v>94</v>
      </c>
      <c r="CL56" s="106">
        <f t="shared" si="31"/>
        <v>95</v>
      </c>
      <c r="CM56" s="107">
        <f t="shared" si="31"/>
        <v>95</v>
      </c>
      <c r="CN56" s="106">
        <f t="shared" si="31"/>
        <v>96</v>
      </c>
      <c r="CO56" s="106">
        <f t="shared" si="31"/>
        <v>96</v>
      </c>
      <c r="CP56" s="106">
        <f t="shared" si="31"/>
        <v>97</v>
      </c>
      <c r="CQ56" s="106">
        <f t="shared" si="31"/>
        <v>97</v>
      </c>
      <c r="CR56" s="107">
        <f t="shared" si="31"/>
        <v>98</v>
      </c>
      <c r="CS56" s="106">
        <f t="shared" si="32"/>
        <v>98</v>
      </c>
      <c r="CT56" s="106">
        <f t="shared" si="27"/>
        <v>99</v>
      </c>
      <c r="CU56" s="106">
        <f t="shared" si="27"/>
        <v>99</v>
      </c>
      <c r="CV56" s="106">
        <f t="shared" si="27"/>
        <v>100</v>
      </c>
      <c r="CW56" s="105">
        <f t="shared" si="11"/>
        <v>54</v>
      </c>
    </row>
    <row r="57" spans="1:104" s="17" customFormat="1" x14ac:dyDescent="0.25">
      <c r="A57" s="108">
        <f t="shared" si="10"/>
        <v>55</v>
      </c>
      <c r="B57" s="107">
        <f t="shared" si="35"/>
        <v>55</v>
      </c>
      <c r="C57" s="107">
        <f t="shared" si="35"/>
        <v>56</v>
      </c>
      <c r="D57" s="107">
        <f t="shared" si="35"/>
        <v>56</v>
      </c>
      <c r="E57" s="107">
        <f t="shared" si="35"/>
        <v>57</v>
      </c>
      <c r="F57" s="107">
        <f t="shared" si="35"/>
        <v>57</v>
      </c>
      <c r="G57" s="107">
        <f t="shared" si="35"/>
        <v>58</v>
      </c>
      <c r="H57" s="107">
        <f t="shared" si="35"/>
        <v>58</v>
      </c>
      <c r="I57" s="107">
        <f t="shared" si="35"/>
        <v>59</v>
      </c>
      <c r="J57" s="107">
        <f t="shared" si="35"/>
        <v>59</v>
      </c>
      <c r="K57" s="107">
        <f t="shared" si="35"/>
        <v>60</v>
      </c>
      <c r="L57" s="107">
        <f t="shared" si="35"/>
        <v>60</v>
      </c>
      <c r="M57" s="107">
        <f t="shared" si="35"/>
        <v>60</v>
      </c>
      <c r="N57" s="107">
        <f t="shared" si="35"/>
        <v>61</v>
      </c>
      <c r="O57" s="107">
        <f t="shared" si="35"/>
        <v>61</v>
      </c>
      <c r="P57" s="107">
        <f t="shared" si="35"/>
        <v>62</v>
      </c>
      <c r="Q57" s="107">
        <f t="shared" si="35"/>
        <v>62</v>
      </c>
      <c r="R57" s="107">
        <f t="shared" si="34"/>
        <v>63</v>
      </c>
      <c r="S57" s="107">
        <f t="shared" si="34"/>
        <v>63</v>
      </c>
      <c r="T57" s="107">
        <f t="shared" si="34"/>
        <v>64</v>
      </c>
      <c r="U57" s="107">
        <f t="shared" si="34"/>
        <v>64</v>
      </c>
      <c r="V57" s="107">
        <f t="shared" si="34"/>
        <v>64</v>
      </c>
      <c r="W57" s="107">
        <f t="shared" si="34"/>
        <v>65</v>
      </c>
      <c r="X57" s="107">
        <f t="shared" si="34"/>
        <v>65</v>
      </c>
      <c r="Y57" s="107">
        <f t="shared" si="34"/>
        <v>66</v>
      </c>
      <c r="Z57" s="107">
        <f t="shared" si="34"/>
        <v>66</v>
      </c>
      <c r="AA57" s="107">
        <f t="shared" si="34"/>
        <v>67</v>
      </c>
      <c r="AB57" s="107">
        <f t="shared" si="34"/>
        <v>67</v>
      </c>
      <c r="AC57" s="107">
        <f t="shared" si="34"/>
        <v>68</v>
      </c>
      <c r="AD57" s="107">
        <f t="shared" si="34"/>
        <v>68</v>
      </c>
      <c r="AE57" s="107">
        <f t="shared" si="34"/>
        <v>69</v>
      </c>
      <c r="AF57" s="107">
        <f t="shared" si="34"/>
        <v>69</v>
      </c>
      <c r="AG57" s="107">
        <f t="shared" si="28"/>
        <v>69</v>
      </c>
      <c r="AH57" s="107">
        <f t="shared" si="28"/>
        <v>70</v>
      </c>
      <c r="AI57" s="107">
        <f t="shared" si="28"/>
        <v>70</v>
      </c>
      <c r="AJ57" s="107">
        <f t="shared" si="28"/>
        <v>71</v>
      </c>
      <c r="AK57" s="107">
        <f t="shared" si="28"/>
        <v>71</v>
      </c>
      <c r="AL57" s="107">
        <f t="shared" si="28"/>
        <v>72</v>
      </c>
      <c r="AM57" s="107">
        <f t="shared" si="28"/>
        <v>72</v>
      </c>
      <c r="AN57" s="107">
        <f t="shared" si="28"/>
        <v>73</v>
      </c>
      <c r="AO57" s="107">
        <f t="shared" si="28"/>
        <v>73</v>
      </c>
      <c r="AP57" s="107">
        <f t="shared" si="28"/>
        <v>73</v>
      </c>
      <c r="AQ57" s="107">
        <f t="shared" si="28"/>
        <v>74</v>
      </c>
      <c r="AR57" s="107">
        <f t="shared" si="28"/>
        <v>74</v>
      </c>
      <c r="AS57" s="107">
        <f t="shared" si="28"/>
        <v>75</v>
      </c>
      <c r="AT57" s="107">
        <f t="shared" si="28"/>
        <v>75</v>
      </c>
      <c r="AU57" s="107">
        <f t="shared" si="28"/>
        <v>76</v>
      </c>
      <c r="AV57" s="107">
        <f t="shared" si="28"/>
        <v>76</v>
      </c>
      <c r="AW57" s="107">
        <f t="shared" si="29"/>
        <v>77</v>
      </c>
      <c r="AX57" s="107">
        <f t="shared" si="29"/>
        <v>77</v>
      </c>
      <c r="AY57" s="107">
        <f t="shared" si="29"/>
        <v>78</v>
      </c>
      <c r="AZ57" s="107">
        <f t="shared" si="29"/>
        <v>78</v>
      </c>
      <c r="BA57" s="107">
        <f t="shared" si="29"/>
        <v>78</v>
      </c>
      <c r="BB57" s="107">
        <f t="shared" si="29"/>
        <v>79</v>
      </c>
      <c r="BC57" s="107">
        <f t="shared" si="29"/>
        <v>79</v>
      </c>
      <c r="BD57" s="107">
        <f t="shared" si="29"/>
        <v>80</v>
      </c>
      <c r="BE57" s="107">
        <f t="shared" si="29"/>
        <v>80</v>
      </c>
      <c r="BF57" s="107">
        <f t="shared" si="29"/>
        <v>81</v>
      </c>
      <c r="BG57" s="107">
        <f t="shared" si="29"/>
        <v>81</v>
      </c>
      <c r="BH57" s="107">
        <f t="shared" si="29"/>
        <v>82</v>
      </c>
      <c r="BI57" s="107">
        <f t="shared" si="29"/>
        <v>82</v>
      </c>
      <c r="BJ57" s="107">
        <f t="shared" si="29"/>
        <v>82</v>
      </c>
      <c r="BK57" s="107">
        <f t="shared" si="29"/>
        <v>83</v>
      </c>
      <c r="BL57" s="107">
        <f t="shared" si="29"/>
        <v>83</v>
      </c>
      <c r="BM57" s="107">
        <f t="shared" si="30"/>
        <v>84</v>
      </c>
      <c r="BN57" s="107">
        <f t="shared" si="30"/>
        <v>84</v>
      </c>
      <c r="BO57" s="107">
        <f t="shared" si="30"/>
        <v>85</v>
      </c>
      <c r="BP57" s="107">
        <f t="shared" si="30"/>
        <v>85</v>
      </c>
      <c r="BQ57" s="107">
        <f t="shared" si="30"/>
        <v>86</v>
      </c>
      <c r="BR57" s="107">
        <f t="shared" si="30"/>
        <v>86</v>
      </c>
      <c r="BS57" s="107">
        <f t="shared" si="30"/>
        <v>87</v>
      </c>
      <c r="BT57" s="107">
        <f t="shared" si="30"/>
        <v>87</v>
      </c>
      <c r="BU57" s="107">
        <f t="shared" si="30"/>
        <v>87</v>
      </c>
      <c r="BV57" s="107">
        <f t="shared" si="30"/>
        <v>88</v>
      </c>
      <c r="BW57" s="107">
        <f t="shared" si="30"/>
        <v>88</v>
      </c>
      <c r="BX57" s="107">
        <f t="shared" si="30"/>
        <v>89</v>
      </c>
      <c r="BY57" s="107">
        <f t="shared" si="30"/>
        <v>89</v>
      </c>
      <c r="BZ57" s="107">
        <f t="shared" si="30"/>
        <v>90</v>
      </c>
      <c r="CA57" s="107">
        <f t="shared" si="30"/>
        <v>90</v>
      </c>
      <c r="CB57" s="107">
        <f t="shared" si="30"/>
        <v>91</v>
      </c>
      <c r="CC57" s="107">
        <f t="shared" si="31"/>
        <v>91</v>
      </c>
      <c r="CD57" s="107">
        <f t="shared" si="31"/>
        <v>91</v>
      </c>
      <c r="CE57" s="107">
        <f t="shared" si="31"/>
        <v>92</v>
      </c>
      <c r="CF57" s="107">
        <f t="shared" si="31"/>
        <v>92</v>
      </c>
      <c r="CG57" s="107">
        <f t="shared" si="31"/>
        <v>93</v>
      </c>
      <c r="CH57" s="107">
        <f t="shared" si="31"/>
        <v>93</v>
      </c>
      <c r="CI57" s="107">
        <f t="shared" si="31"/>
        <v>94</v>
      </c>
      <c r="CJ57" s="107">
        <f t="shared" si="31"/>
        <v>94</v>
      </c>
      <c r="CK57" s="107">
        <f t="shared" si="31"/>
        <v>95</v>
      </c>
      <c r="CL57" s="107">
        <f t="shared" si="31"/>
        <v>95</v>
      </c>
      <c r="CM57" s="107">
        <f t="shared" si="31"/>
        <v>96</v>
      </c>
      <c r="CN57" s="107">
        <f t="shared" si="31"/>
        <v>96</v>
      </c>
      <c r="CO57" s="107">
        <f t="shared" si="31"/>
        <v>96</v>
      </c>
      <c r="CP57" s="107">
        <f t="shared" si="31"/>
        <v>97</v>
      </c>
      <c r="CQ57" s="107">
        <f t="shared" si="31"/>
        <v>97</v>
      </c>
      <c r="CR57" s="107">
        <f t="shared" si="31"/>
        <v>98</v>
      </c>
      <c r="CS57" s="107">
        <f t="shared" si="32"/>
        <v>98</v>
      </c>
      <c r="CT57" s="107">
        <f t="shared" si="27"/>
        <v>99</v>
      </c>
      <c r="CU57" s="107">
        <f t="shared" si="27"/>
        <v>99</v>
      </c>
      <c r="CV57" s="107">
        <f t="shared" si="27"/>
        <v>100</v>
      </c>
      <c r="CW57" s="108">
        <f t="shared" si="11"/>
        <v>55</v>
      </c>
      <c r="CX57"/>
      <c r="CY57"/>
      <c r="CZ57"/>
    </row>
    <row r="58" spans="1:104" x14ac:dyDescent="0.25">
      <c r="A58" s="105">
        <f t="shared" si="10"/>
        <v>56</v>
      </c>
      <c r="B58" s="106">
        <f t="shared" si="35"/>
        <v>56</v>
      </c>
      <c r="C58" s="106">
        <f t="shared" si="35"/>
        <v>57</v>
      </c>
      <c r="D58" s="106">
        <f t="shared" si="35"/>
        <v>57</v>
      </c>
      <c r="E58" s="106">
        <f t="shared" si="35"/>
        <v>58</v>
      </c>
      <c r="F58" s="107">
        <f t="shared" si="35"/>
        <v>58</v>
      </c>
      <c r="G58" s="106">
        <f t="shared" si="35"/>
        <v>59</v>
      </c>
      <c r="H58" s="106">
        <f t="shared" si="35"/>
        <v>59</v>
      </c>
      <c r="I58" s="106">
        <f t="shared" si="35"/>
        <v>60</v>
      </c>
      <c r="J58" s="106">
        <f t="shared" si="35"/>
        <v>60</v>
      </c>
      <c r="K58" s="107">
        <f t="shared" si="35"/>
        <v>60</v>
      </c>
      <c r="L58" s="106">
        <f t="shared" si="35"/>
        <v>61</v>
      </c>
      <c r="M58" s="106">
        <f t="shared" si="35"/>
        <v>61</v>
      </c>
      <c r="N58" s="106">
        <f t="shared" si="35"/>
        <v>62</v>
      </c>
      <c r="O58" s="106">
        <f t="shared" si="35"/>
        <v>62</v>
      </c>
      <c r="P58" s="107">
        <f t="shared" si="35"/>
        <v>63</v>
      </c>
      <c r="Q58" s="106">
        <f t="shared" si="35"/>
        <v>63</v>
      </c>
      <c r="R58" s="106">
        <f t="shared" si="34"/>
        <v>63</v>
      </c>
      <c r="S58" s="106">
        <f t="shared" si="34"/>
        <v>64</v>
      </c>
      <c r="T58" s="106">
        <f t="shared" si="34"/>
        <v>64</v>
      </c>
      <c r="U58" s="107">
        <f t="shared" si="34"/>
        <v>65</v>
      </c>
      <c r="V58" s="106">
        <f t="shared" si="34"/>
        <v>65</v>
      </c>
      <c r="W58" s="106">
        <f t="shared" si="34"/>
        <v>66</v>
      </c>
      <c r="X58" s="106">
        <f t="shared" si="34"/>
        <v>66</v>
      </c>
      <c r="Y58" s="106">
        <f t="shared" si="34"/>
        <v>67</v>
      </c>
      <c r="Z58" s="107">
        <f t="shared" si="34"/>
        <v>67</v>
      </c>
      <c r="AA58" s="106">
        <f t="shared" si="34"/>
        <v>67</v>
      </c>
      <c r="AB58" s="106">
        <f t="shared" si="34"/>
        <v>68</v>
      </c>
      <c r="AC58" s="106">
        <f t="shared" si="34"/>
        <v>68</v>
      </c>
      <c r="AD58" s="106">
        <f t="shared" si="34"/>
        <v>69</v>
      </c>
      <c r="AE58" s="107">
        <f t="shared" si="34"/>
        <v>69</v>
      </c>
      <c r="AF58" s="106">
        <f t="shared" si="34"/>
        <v>70</v>
      </c>
      <c r="AG58" s="106">
        <f t="shared" si="28"/>
        <v>70</v>
      </c>
      <c r="AH58" s="106">
        <f t="shared" si="28"/>
        <v>71</v>
      </c>
      <c r="AI58" s="106">
        <f t="shared" si="28"/>
        <v>71</v>
      </c>
      <c r="AJ58" s="107">
        <f t="shared" si="28"/>
        <v>71</v>
      </c>
      <c r="AK58" s="106">
        <f t="shared" si="28"/>
        <v>72</v>
      </c>
      <c r="AL58" s="106">
        <f t="shared" si="28"/>
        <v>72</v>
      </c>
      <c r="AM58" s="106">
        <f t="shared" si="28"/>
        <v>73</v>
      </c>
      <c r="AN58" s="106">
        <f t="shared" si="28"/>
        <v>73</v>
      </c>
      <c r="AO58" s="107">
        <f t="shared" si="28"/>
        <v>74</v>
      </c>
      <c r="AP58" s="106">
        <f t="shared" si="28"/>
        <v>74</v>
      </c>
      <c r="AQ58" s="106">
        <f t="shared" si="28"/>
        <v>74</v>
      </c>
      <c r="AR58" s="106">
        <f t="shared" si="28"/>
        <v>75</v>
      </c>
      <c r="AS58" s="106">
        <f t="shared" si="28"/>
        <v>75</v>
      </c>
      <c r="AT58" s="107">
        <f t="shared" si="28"/>
        <v>76</v>
      </c>
      <c r="AU58" s="106">
        <f t="shared" si="28"/>
        <v>76</v>
      </c>
      <c r="AV58" s="106">
        <f t="shared" si="28"/>
        <v>77</v>
      </c>
      <c r="AW58" s="106">
        <f t="shared" si="29"/>
        <v>77</v>
      </c>
      <c r="AX58" s="106">
        <f t="shared" si="29"/>
        <v>78</v>
      </c>
      <c r="AY58" s="107">
        <f t="shared" si="29"/>
        <v>78</v>
      </c>
      <c r="AZ58" s="106">
        <f t="shared" si="29"/>
        <v>78</v>
      </c>
      <c r="BA58" s="106">
        <f t="shared" si="29"/>
        <v>79</v>
      </c>
      <c r="BB58" s="106">
        <f t="shared" si="29"/>
        <v>79</v>
      </c>
      <c r="BC58" s="106">
        <f t="shared" si="29"/>
        <v>80</v>
      </c>
      <c r="BD58" s="107">
        <f t="shared" si="29"/>
        <v>80</v>
      </c>
      <c r="BE58" s="106">
        <f t="shared" si="29"/>
        <v>81</v>
      </c>
      <c r="BF58" s="106">
        <f t="shared" si="29"/>
        <v>81</v>
      </c>
      <c r="BG58" s="106">
        <f t="shared" si="29"/>
        <v>82</v>
      </c>
      <c r="BH58" s="106">
        <f t="shared" si="29"/>
        <v>82</v>
      </c>
      <c r="BI58" s="107">
        <f t="shared" si="29"/>
        <v>82</v>
      </c>
      <c r="BJ58" s="106">
        <f t="shared" si="29"/>
        <v>83</v>
      </c>
      <c r="BK58" s="106">
        <f t="shared" si="29"/>
        <v>83</v>
      </c>
      <c r="BL58" s="106">
        <f t="shared" si="29"/>
        <v>84</v>
      </c>
      <c r="BM58" s="106">
        <f t="shared" si="30"/>
        <v>84</v>
      </c>
      <c r="BN58" s="107">
        <f t="shared" si="30"/>
        <v>85</v>
      </c>
      <c r="BO58" s="106">
        <f t="shared" si="30"/>
        <v>85</v>
      </c>
      <c r="BP58" s="106">
        <f t="shared" si="30"/>
        <v>85</v>
      </c>
      <c r="BQ58" s="106">
        <f t="shared" si="30"/>
        <v>86</v>
      </c>
      <c r="BR58" s="106">
        <f t="shared" si="30"/>
        <v>86</v>
      </c>
      <c r="BS58" s="107">
        <f t="shared" si="30"/>
        <v>87</v>
      </c>
      <c r="BT58" s="106">
        <f t="shared" si="30"/>
        <v>87</v>
      </c>
      <c r="BU58" s="106">
        <f t="shared" si="30"/>
        <v>88</v>
      </c>
      <c r="BV58" s="106">
        <f t="shared" si="30"/>
        <v>88</v>
      </c>
      <c r="BW58" s="106">
        <f t="shared" si="30"/>
        <v>89</v>
      </c>
      <c r="BX58" s="107">
        <f t="shared" si="30"/>
        <v>89</v>
      </c>
      <c r="BY58" s="106">
        <f t="shared" si="30"/>
        <v>89</v>
      </c>
      <c r="BZ58" s="106">
        <f t="shared" si="30"/>
        <v>90</v>
      </c>
      <c r="CA58" s="106">
        <f t="shared" si="30"/>
        <v>90</v>
      </c>
      <c r="CB58" s="106">
        <f t="shared" si="30"/>
        <v>91</v>
      </c>
      <c r="CC58" s="107">
        <f t="shared" si="31"/>
        <v>91</v>
      </c>
      <c r="CD58" s="106">
        <f t="shared" si="31"/>
        <v>92</v>
      </c>
      <c r="CE58" s="106">
        <f t="shared" si="31"/>
        <v>92</v>
      </c>
      <c r="CF58" s="106">
        <f t="shared" si="31"/>
        <v>93</v>
      </c>
      <c r="CG58" s="106">
        <f t="shared" si="31"/>
        <v>93</v>
      </c>
      <c r="CH58" s="107">
        <f t="shared" si="31"/>
        <v>93</v>
      </c>
      <c r="CI58" s="106">
        <f t="shared" si="31"/>
        <v>94</v>
      </c>
      <c r="CJ58" s="106">
        <f t="shared" si="31"/>
        <v>94</v>
      </c>
      <c r="CK58" s="106">
        <f t="shared" si="31"/>
        <v>95</v>
      </c>
      <c r="CL58" s="106">
        <f t="shared" si="31"/>
        <v>95</v>
      </c>
      <c r="CM58" s="107">
        <f t="shared" si="31"/>
        <v>96</v>
      </c>
      <c r="CN58" s="106">
        <f t="shared" si="31"/>
        <v>96</v>
      </c>
      <c r="CO58" s="106">
        <f t="shared" si="31"/>
        <v>96</v>
      </c>
      <c r="CP58" s="106">
        <f t="shared" si="31"/>
        <v>97</v>
      </c>
      <c r="CQ58" s="106">
        <f t="shared" si="31"/>
        <v>97</v>
      </c>
      <c r="CR58" s="107">
        <f t="shared" si="31"/>
        <v>98</v>
      </c>
      <c r="CS58" s="106">
        <f t="shared" si="32"/>
        <v>98</v>
      </c>
      <c r="CT58" s="106">
        <f t="shared" si="32"/>
        <v>99</v>
      </c>
      <c r="CU58" s="106">
        <f t="shared" si="32"/>
        <v>99</v>
      </c>
      <c r="CV58" s="106">
        <f t="shared" si="32"/>
        <v>100</v>
      </c>
      <c r="CW58" s="105">
        <f t="shared" si="11"/>
        <v>56</v>
      </c>
    </row>
    <row r="59" spans="1:104" x14ac:dyDescent="0.25">
      <c r="A59" s="105">
        <f t="shared" si="10"/>
        <v>57</v>
      </c>
      <c r="B59" s="106">
        <f t="shared" si="35"/>
        <v>57</v>
      </c>
      <c r="C59" s="106">
        <f t="shared" si="35"/>
        <v>58</v>
      </c>
      <c r="D59" s="106">
        <f t="shared" si="35"/>
        <v>58</v>
      </c>
      <c r="E59" s="106">
        <f t="shared" si="35"/>
        <v>59</v>
      </c>
      <c r="F59" s="107">
        <f t="shared" si="35"/>
        <v>59</v>
      </c>
      <c r="G59" s="106">
        <f t="shared" si="35"/>
        <v>60</v>
      </c>
      <c r="H59" s="106">
        <f t="shared" si="35"/>
        <v>60</v>
      </c>
      <c r="I59" s="106">
        <f t="shared" si="35"/>
        <v>60</v>
      </c>
      <c r="J59" s="106">
        <f t="shared" si="35"/>
        <v>61</v>
      </c>
      <c r="K59" s="107">
        <f t="shared" si="35"/>
        <v>61</v>
      </c>
      <c r="L59" s="106">
        <f t="shared" si="35"/>
        <v>62</v>
      </c>
      <c r="M59" s="106">
        <f t="shared" si="35"/>
        <v>62</v>
      </c>
      <c r="N59" s="106">
        <f t="shared" si="35"/>
        <v>63</v>
      </c>
      <c r="O59" s="106">
        <f t="shared" si="35"/>
        <v>63</v>
      </c>
      <c r="P59" s="107">
        <f t="shared" si="35"/>
        <v>63</v>
      </c>
      <c r="Q59" s="106">
        <f t="shared" si="35"/>
        <v>64</v>
      </c>
      <c r="R59" s="106">
        <f t="shared" si="34"/>
        <v>64</v>
      </c>
      <c r="S59" s="106">
        <f t="shared" si="34"/>
        <v>65</v>
      </c>
      <c r="T59" s="106">
        <f t="shared" si="34"/>
        <v>65</v>
      </c>
      <c r="U59" s="107">
        <f t="shared" si="34"/>
        <v>66</v>
      </c>
      <c r="V59" s="106">
        <f t="shared" si="34"/>
        <v>66</v>
      </c>
      <c r="W59" s="106">
        <f t="shared" si="34"/>
        <v>66</v>
      </c>
      <c r="X59" s="106">
        <f t="shared" si="34"/>
        <v>67</v>
      </c>
      <c r="Y59" s="106">
        <f t="shared" si="34"/>
        <v>67</v>
      </c>
      <c r="Z59" s="107">
        <f t="shared" si="34"/>
        <v>68</v>
      </c>
      <c r="AA59" s="106">
        <f t="shared" si="34"/>
        <v>68</v>
      </c>
      <c r="AB59" s="106">
        <f t="shared" si="34"/>
        <v>69</v>
      </c>
      <c r="AC59" s="106">
        <f t="shared" si="34"/>
        <v>69</v>
      </c>
      <c r="AD59" s="106">
        <f t="shared" si="34"/>
        <v>69</v>
      </c>
      <c r="AE59" s="107">
        <f t="shared" si="34"/>
        <v>70</v>
      </c>
      <c r="AF59" s="106">
        <f t="shared" si="34"/>
        <v>70</v>
      </c>
      <c r="AG59" s="106">
        <f t="shared" si="28"/>
        <v>71</v>
      </c>
      <c r="AH59" s="106">
        <f t="shared" si="28"/>
        <v>71</v>
      </c>
      <c r="AI59" s="106">
        <f t="shared" si="28"/>
        <v>72</v>
      </c>
      <c r="AJ59" s="107">
        <f t="shared" si="28"/>
        <v>72</v>
      </c>
      <c r="AK59" s="106">
        <f t="shared" si="28"/>
        <v>72</v>
      </c>
      <c r="AL59" s="106">
        <f t="shared" si="28"/>
        <v>73</v>
      </c>
      <c r="AM59" s="106">
        <f t="shared" si="28"/>
        <v>73</v>
      </c>
      <c r="AN59" s="106">
        <f t="shared" si="28"/>
        <v>74</v>
      </c>
      <c r="AO59" s="107">
        <f t="shared" si="28"/>
        <v>74</v>
      </c>
      <c r="AP59" s="106">
        <f t="shared" si="28"/>
        <v>75</v>
      </c>
      <c r="AQ59" s="106">
        <f t="shared" si="28"/>
        <v>75</v>
      </c>
      <c r="AR59" s="106">
        <f t="shared" si="28"/>
        <v>75</v>
      </c>
      <c r="AS59" s="106">
        <f t="shared" si="28"/>
        <v>76</v>
      </c>
      <c r="AT59" s="107">
        <f t="shared" si="28"/>
        <v>76</v>
      </c>
      <c r="AU59" s="106">
        <f t="shared" si="28"/>
        <v>77</v>
      </c>
      <c r="AV59" s="106">
        <f t="shared" si="28"/>
        <v>77</v>
      </c>
      <c r="AW59" s="106">
        <f t="shared" si="29"/>
        <v>78</v>
      </c>
      <c r="AX59" s="106">
        <f t="shared" si="29"/>
        <v>78</v>
      </c>
      <c r="AY59" s="107">
        <f t="shared" si="29"/>
        <v>79</v>
      </c>
      <c r="AZ59" s="106">
        <f t="shared" si="29"/>
        <v>79</v>
      </c>
      <c r="BA59" s="106">
        <f t="shared" si="29"/>
        <v>79</v>
      </c>
      <c r="BB59" s="106">
        <f t="shared" si="29"/>
        <v>80</v>
      </c>
      <c r="BC59" s="106">
        <f t="shared" si="29"/>
        <v>80</v>
      </c>
      <c r="BD59" s="107">
        <f t="shared" si="29"/>
        <v>81</v>
      </c>
      <c r="BE59" s="106">
        <f t="shared" si="29"/>
        <v>81</v>
      </c>
      <c r="BF59" s="106">
        <f t="shared" si="29"/>
        <v>82</v>
      </c>
      <c r="BG59" s="106">
        <f t="shared" si="29"/>
        <v>82</v>
      </c>
      <c r="BH59" s="106">
        <f t="shared" si="29"/>
        <v>82</v>
      </c>
      <c r="BI59" s="107">
        <f t="shared" si="29"/>
        <v>83</v>
      </c>
      <c r="BJ59" s="106">
        <f t="shared" si="29"/>
        <v>83</v>
      </c>
      <c r="BK59" s="106">
        <f t="shared" si="29"/>
        <v>84</v>
      </c>
      <c r="BL59" s="106">
        <f t="shared" si="29"/>
        <v>84</v>
      </c>
      <c r="BM59" s="106">
        <f t="shared" si="30"/>
        <v>85</v>
      </c>
      <c r="BN59" s="107">
        <f t="shared" si="30"/>
        <v>85</v>
      </c>
      <c r="BO59" s="106">
        <f t="shared" si="30"/>
        <v>85</v>
      </c>
      <c r="BP59" s="106">
        <f t="shared" si="30"/>
        <v>86</v>
      </c>
      <c r="BQ59" s="106">
        <f t="shared" si="30"/>
        <v>86</v>
      </c>
      <c r="BR59" s="106">
        <f t="shared" si="30"/>
        <v>87</v>
      </c>
      <c r="BS59" s="107">
        <f t="shared" si="30"/>
        <v>87</v>
      </c>
      <c r="BT59" s="106">
        <f t="shared" si="30"/>
        <v>88</v>
      </c>
      <c r="BU59" s="106">
        <f t="shared" si="30"/>
        <v>88</v>
      </c>
      <c r="BV59" s="106">
        <f t="shared" si="30"/>
        <v>88</v>
      </c>
      <c r="BW59" s="106">
        <f t="shared" si="30"/>
        <v>89</v>
      </c>
      <c r="BX59" s="107">
        <f t="shared" si="30"/>
        <v>89</v>
      </c>
      <c r="BY59" s="106">
        <f t="shared" si="30"/>
        <v>90</v>
      </c>
      <c r="BZ59" s="106">
        <f t="shared" si="30"/>
        <v>90</v>
      </c>
      <c r="CA59" s="106">
        <f t="shared" si="30"/>
        <v>91</v>
      </c>
      <c r="CB59" s="106">
        <f t="shared" si="30"/>
        <v>91</v>
      </c>
      <c r="CC59" s="107">
        <f t="shared" si="31"/>
        <v>91</v>
      </c>
      <c r="CD59" s="106">
        <f t="shared" si="31"/>
        <v>92</v>
      </c>
      <c r="CE59" s="106">
        <f t="shared" si="31"/>
        <v>92</v>
      </c>
      <c r="CF59" s="106">
        <f t="shared" si="31"/>
        <v>93</v>
      </c>
      <c r="CG59" s="106">
        <f t="shared" si="31"/>
        <v>93</v>
      </c>
      <c r="CH59" s="107">
        <f t="shared" si="31"/>
        <v>94</v>
      </c>
      <c r="CI59" s="106">
        <f t="shared" si="31"/>
        <v>94</v>
      </c>
      <c r="CJ59" s="106">
        <f t="shared" si="31"/>
        <v>94</v>
      </c>
      <c r="CK59" s="106">
        <f t="shared" si="31"/>
        <v>95</v>
      </c>
      <c r="CL59" s="106">
        <f t="shared" si="31"/>
        <v>95</v>
      </c>
      <c r="CM59" s="107">
        <f t="shared" si="31"/>
        <v>96</v>
      </c>
      <c r="CN59" s="106">
        <f t="shared" si="31"/>
        <v>96</v>
      </c>
      <c r="CO59" s="106">
        <f t="shared" si="31"/>
        <v>97</v>
      </c>
      <c r="CP59" s="106">
        <f t="shared" si="31"/>
        <v>97</v>
      </c>
      <c r="CQ59" s="106">
        <f t="shared" si="31"/>
        <v>97</v>
      </c>
      <c r="CR59" s="107">
        <f t="shared" si="31"/>
        <v>98</v>
      </c>
      <c r="CS59" s="106">
        <f t="shared" si="32"/>
        <v>98</v>
      </c>
      <c r="CT59" s="106">
        <f t="shared" si="32"/>
        <v>99</v>
      </c>
      <c r="CU59" s="106">
        <f t="shared" si="32"/>
        <v>99</v>
      </c>
      <c r="CV59" s="106">
        <f t="shared" si="32"/>
        <v>100</v>
      </c>
      <c r="CW59" s="105">
        <f t="shared" si="11"/>
        <v>57</v>
      </c>
    </row>
    <row r="60" spans="1:104" x14ac:dyDescent="0.25">
      <c r="A60" s="105">
        <f t="shared" si="10"/>
        <v>58</v>
      </c>
      <c r="B60" s="106">
        <f t="shared" si="35"/>
        <v>58</v>
      </c>
      <c r="C60" s="106">
        <f t="shared" si="35"/>
        <v>59</v>
      </c>
      <c r="D60" s="106">
        <f t="shared" si="35"/>
        <v>59</v>
      </c>
      <c r="E60" s="106">
        <f t="shared" si="35"/>
        <v>60</v>
      </c>
      <c r="F60" s="107">
        <f t="shared" si="35"/>
        <v>60</v>
      </c>
      <c r="G60" s="106">
        <f t="shared" si="35"/>
        <v>61</v>
      </c>
      <c r="H60" s="106">
        <f t="shared" si="35"/>
        <v>61</v>
      </c>
      <c r="I60" s="106">
        <f t="shared" si="35"/>
        <v>61</v>
      </c>
      <c r="J60" s="106">
        <f t="shared" si="35"/>
        <v>62</v>
      </c>
      <c r="K60" s="107">
        <f t="shared" si="35"/>
        <v>62</v>
      </c>
      <c r="L60" s="106">
        <f t="shared" si="35"/>
        <v>63</v>
      </c>
      <c r="M60" s="106">
        <f t="shared" si="35"/>
        <v>63</v>
      </c>
      <c r="N60" s="106">
        <f t="shared" si="35"/>
        <v>63</v>
      </c>
      <c r="O60" s="106">
        <f t="shared" si="35"/>
        <v>64</v>
      </c>
      <c r="P60" s="107">
        <f t="shared" si="35"/>
        <v>64</v>
      </c>
      <c r="Q60" s="106">
        <f t="shared" si="35"/>
        <v>65</v>
      </c>
      <c r="R60" s="106">
        <f t="shared" si="34"/>
        <v>65</v>
      </c>
      <c r="S60" s="106">
        <f t="shared" si="34"/>
        <v>66</v>
      </c>
      <c r="T60" s="106">
        <f t="shared" si="34"/>
        <v>66</v>
      </c>
      <c r="U60" s="107">
        <f t="shared" si="34"/>
        <v>66</v>
      </c>
      <c r="V60" s="106">
        <f t="shared" si="34"/>
        <v>67</v>
      </c>
      <c r="W60" s="106">
        <f t="shared" si="34"/>
        <v>67</v>
      </c>
      <c r="X60" s="106">
        <f t="shared" si="34"/>
        <v>68</v>
      </c>
      <c r="Y60" s="106">
        <f t="shared" si="34"/>
        <v>68</v>
      </c>
      <c r="Z60" s="107">
        <f t="shared" si="34"/>
        <v>69</v>
      </c>
      <c r="AA60" s="106">
        <f t="shared" si="34"/>
        <v>69</v>
      </c>
      <c r="AB60" s="106">
        <f t="shared" si="34"/>
        <v>69</v>
      </c>
      <c r="AC60" s="106">
        <f t="shared" si="34"/>
        <v>70</v>
      </c>
      <c r="AD60" s="106">
        <f t="shared" si="34"/>
        <v>70</v>
      </c>
      <c r="AE60" s="107">
        <f t="shared" si="34"/>
        <v>71</v>
      </c>
      <c r="AF60" s="106">
        <f t="shared" si="34"/>
        <v>71</v>
      </c>
      <c r="AG60" s="106">
        <f t="shared" si="28"/>
        <v>71</v>
      </c>
      <c r="AH60" s="106">
        <f t="shared" si="28"/>
        <v>72</v>
      </c>
      <c r="AI60" s="106">
        <f t="shared" si="28"/>
        <v>72</v>
      </c>
      <c r="AJ60" s="107">
        <f t="shared" si="28"/>
        <v>73</v>
      </c>
      <c r="AK60" s="106">
        <f t="shared" si="28"/>
        <v>73</v>
      </c>
      <c r="AL60" s="106">
        <f t="shared" si="28"/>
        <v>74</v>
      </c>
      <c r="AM60" s="106">
        <f t="shared" si="28"/>
        <v>74</v>
      </c>
      <c r="AN60" s="106">
        <f t="shared" si="28"/>
        <v>74</v>
      </c>
      <c r="AO60" s="107">
        <f t="shared" si="28"/>
        <v>75</v>
      </c>
      <c r="AP60" s="106">
        <f t="shared" si="28"/>
        <v>75</v>
      </c>
      <c r="AQ60" s="106">
        <f t="shared" si="28"/>
        <v>76</v>
      </c>
      <c r="AR60" s="106">
        <f t="shared" si="28"/>
        <v>76</v>
      </c>
      <c r="AS60" s="106">
        <f t="shared" si="28"/>
        <v>76</v>
      </c>
      <c r="AT60" s="107">
        <f t="shared" si="28"/>
        <v>77</v>
      </c>
      <c r="AU60" s="106">
        <f t="shared" si="28"/>
        <v>77</v>
      </c>
      <c r="AV60" s="106">
        <f t="shared" si="28"/>
        <v>78</v>
      </c>
      <c r="AW60" s="106">
        <f t="shared" si="29"/>
        <v>78</v>
      </c>
      <c r="AX60" s="106">
        <f t="shared" si="29"/>
        <v>79</v>
      </c>
      <c r="AY60" s="107">
        <f t="shared" si="29"/>
        <v>79</v>
      </c>
      <c r="AZ60" s="106">
        <f t="shared" si="29"/>
        <v>79</v>
      </c>
      <c r="BA60" s="106">
        <f t="shared" si="29"/>
        <v>80</v>
      </c>
      <c r="BB60" s="106">
        <f t="shared" si="29"/>
        <v>80</v>
      </c>
      <c r="BC60" s="106">
        <f t="shared" si="29"/>
        <v>81</v>
      </c>
      <c r="BD60" s="107">
        <f t="shared" si="29"/>
        <v>81</v>
      </c>
      <c r="BE60" s="106">
        <f t="shared" si="29"/>
        <v>82</v>
      </c>
      <c r="BF60" s="106">
        <f t="shared" si="29"/>
        <v>82</v>
      </c>
      <c r="BG60" s="106">
        <f t="shared" si="29"/>
        <v>82</v>
      </c>
      <c r="BH60" s="106">
        <f t="shared" si="29"/>
        <v>83</v>
      </c>
      <c r="BI60" s="107">
        <f t="shared" si="29"/>
        <v>83</v>
      </c>
      <c r="BJ60" s="106">
        <f t="shared" si="29"/>
        <v>84</v>
      </c>
      <c r="BK60" s="106">
        <f t="shared" si="29"/>
        <v>84</v>
      </c>
      <c r="BL60" s="106">
        <f t="shared" si="29"/>
        <v>84</v>
      </c>
      <c r="BM60" s="106">
        <f t="shared" si="30"/>
        <v>85</v>
      </c>
      <c r="BN60" s="107">
        <f t="shared" si="30"/>
        <v>85</v>
      </c>
      <c r="BO60" s="106">
        <f t="shared" si="30"/>
        <v>86</v>
      </c>
      <c r="BP60" s="106">
        <f t="shared" si="30"/>
        <v>86</v>
      </c>
      <c r="BQ60" s="106">
        <f t="shared" si="30"/>
        <v>87</v>
      </c>
      <c r="BR60" s="106">
        <f t="shared" si="30"/>
        <v>87</v>
      </c>
      <c r="BS60" s="107">
        <f t="shared" si="30"/>
        <v>87</v>
      </c>
      <c r="BT60" s="106">
        <f t="shared" si="30"/>
        <v>88</v>
      </c>
      <c r="BU60" s="106">
        <f t="shared" si="30"/>
        <v>88</v>
      </c>
      <c r="BV60" s="106">
        <f t="shared" si="30"/>
        <v>89</v>
      </c>
      <c r="BW60" s="106">
        <f t="shared" si="30"/>
        <v>89</v>
      </c>
      <c r="BX60" s="107">
        <f t="shared" si="30"/>
        <v>90</v>
      </c>
      <c r="BY60" s="106">
        <f t="shared" si="30"/>
        <v>90</v>
      </c>
      <c r="BZ60" s="106">
        <f t="shared" si="30"/>
        <v>90</v>
      </c>
      <c r="CA60" s="106">
        <f t="shared" si="30"/>
        <v>91</v>
      </c>
      <c r="CB60" s="106">
        <f t="shared" si="30"/>
        <v>91</v>
      </c>
      <c r="CC60" s="107">
        <f t="shared" si="31"/>
        <v>92</v>
      </c>
      <c r="CD60" s="106">
        <f t="shared" si="31"/>
        <v>92</v>
      </c>
      <c r="CE60" s="106">
        <f t="shared" si="31"/>
        <v>92</v>
      </c>
      <c r="CF60" s="106">
        <f t="shared" si="31"/>
        <v>93</v>
      </c>
      <c r="CG60" s="106">
        <f t="shared" si="31"/>
        <v>93</v>
      </c>
      <c r="CH60" s="107">
        <f t="shared" si="31"/>
        <v>94</v>
      </c>
      <c r="CI60" s="106">
        <f t="shared" si="31"/>
        <v>94</v>
      </c>
      <c r="CJ60" s="106">
        <f t="shared" si="31"/>
        <v>95</v>
      </c>
      <c r="CK60" s="106">
        <f t="shared" si="31"/>
        <v>95</v>
      </c>
      <c r="CL60" s="106">
        <f t="shared" si="31"/>
        <v>95</v>
      </c>
      <c r="CM60" s="107">
        <f t="shared" si="31"/>
        <v>96</v>
      </c>
      <c r="CN60" s="106">
        <f t="shared" si="31"/>
        <v>96</v>
      </c>
      <c r="CO60" s="106">
        <f t="shared" si="31"/>
        <v>97</v>
      </c>
      <c r="CP60" s="106">
        <f t="shared" si="31"/>
        <v>97</v>
      </c>
      <c r="CQ60" s="106">
        <f t="shared" si="31"/>
        <v>97</v>
      </c>
      <c r="CR60" s="107">
        <f t="shared" si="31"/>
        <v>98</v>
      </c>
      <c r="CS60" s="106">
        <f t="shared" si="32"/>
        <v>98</v>
      </c>
      <c r="CT60" s="106">
        <f t="shared" si="32"/>
        <v>99</v>
      </c>
      <c r="CU60" s="106">
        <f t="shared" si="32"/>
        <v>99</v>
      </c>
      <c r="CV60" s="106">
        <f t="shared" si="32"/>
        <v>100</v>
      </c>
      <c r="CW60" s="105">
        <f t="shared" si="11"/>
        <v>58</v>
      </c>
    </row>
    <row r="61" spans="1:104" x14ac:dyDescent="0.25">
      <c r="A61" s="105">
        <f t="shared" si="10"/>
        <v>59</v>
      </c>
      <c r="B61" s="106">
        <f t="shared" si="35"/>
        <v>59</v>
      </c>
      <c r="C61" s="106">
        <f t="shared" si="35"/>
        <v>60</v>
      </c>
      <c r="D61" s="106">
        <f t="shared" si="35"/>
        <v>60</v>
      </c>
      <c r="E61" s="106">
        <f t="shared" si="35"/>
        <v>61</v>
      </c>
      <c r="F61" s="107">
        <f t="shared" si="35"/>
        <v>61</v>
      </c>
      <c r="G61" s="106">
        <f t="shared" si="35"/>
        <v>61</v>
      </c>
      <c r="H61" s="106">
        <f t="shared" si="35"/>
        <v>62</v>
      </c>
      <c r="I61" s="106">
        <f t="shared" si="35"/>
        <v>62</v>
      </c>
      <c r="J61" s="106">
        <f t="shared" si="35"/>
        <v>63</v>
      </c>
      <c r="K61" s="107">
        <f t="shared" si="35"/>
        <v>63</v>
      </c>
      <c r="L61" s="106">
        <f t="shared" si="35"/>
        <v>64</v>
      </c>
      <c r="M61" s="106">
        <f t="shared" si="35"/>
        <v>64</v>
      </c>
      <c r="N61" s="106">
        <f t="shared" si="35"/>
        <v>64</v>
      </c>
      <c r="O61" s="106">
        <f t="shared" si="35"/>
        <v>65</v>
      </c>
      <c r="P61" s="107">
        <f t="shared" si="35"/>
        <v>65</v>
      </c>
      <c r="Q61" s="106">
        <f t="shared" si="35"/>
        <v>66</v>
      </c>
      <c r="R61" s="106">
        <f t="shared" si="34"/>
        <v>66</v>
      </c>
      <c r="S61" s="106">
        <f t="shared" si="34"/>
        <v>66</v>
      </c>
      <c r="T61" s="106">
        <f t="shared" si="34"/>
        <v>67</v>
      </c>
      <c r="U61" s="107">
        <f t="shared" si="34"/>
        <v>67</v>
      </c>
      <c r="V61" s="106">
        <f t="shared" si="34"/>
        <v>68</v>
      </c>
      <c r="W61" s="106">
        <f t="shared" si="34"/>
        <v>68</v>
      </c>
      <c r="X61" s="106">
        <f t="shared" si="34"/>
        <v>68</v>
      </c>
      <c r="Y61" s="106">
        <f t="shared" si="34"/>
        <v>69</v>
      </c>
      <c r="Z61" s="107">
        <f t="shared" si="34"/>
        <v>69</v>
      </c>
      <c r="AA61" s="106">
        <f t="shared" si="34"/>
        <v>70</v>
      </c>
      <c r="AB61" s="106">
        <f t="shared" si="34"/>
        <v>70</v>
      </c>
      <c r="AC61" s="106">
        <f t="shared" si="34"/>
        <v>70</v>
      </c>
      <c r="AD61" s="106">
        <f t="shared" si="34"/>
        <v>71</v>
      </c>
      <c r="AE61" s="107">
        <f t="shared" si="34"/>
        <v>71</v>
      </c>
      <c r="AF61" s="106">
        <f t="shared" si="34"/>
        <v>72</v>
      </c>
      <c r="AG61" s="106">
        <f t="shared" si="28"/>
        <v>72</v>
      </c>
      <c r="AH61" s="106">
        <f t="shared" si="28"/>
        <v>73</v>
      </c>
      <c r="AI61" s="106">
        <f t="shared" si="28"/>
        <v>73</v>
      </c>
      <c r="AJ61" s="107">
        <f t="shared" si="28"/>
        <v>73</v>
      </c>
      <c r="AK61" s="106">
        <f t="shared" si="28"/>
        <v>74</v>
      </c>
      <c r="AL61" s="106">
        <f t="shared" si="28"/>
        <v>74</v>
      </c>
      <c r="AM61" s="106">
        <f t="shared" si="28"/>
        <v>75</v>
      </c>
      <c r="AN61" s="106">
        <f t="shared" si="28"/>
        <v>75</v>
      </c>
      <c r="AO61" s="107">
        <f t="shared" si="28"/>
        <v>75</v>
      </c>
      <c r="AP61" s="106">
        <f t="shared" si="28"/>
        <v>76</v>
      </c>
      <c r="AQ61" s="106">
        <f t="shared" si="28"/>
        <v>76</v>
      </c>
      <c r="AR61" s="106">
        <f t="shared" si="28"/>
        <v>77</v>
      </c>
      <c r="AS61" s="106">
        <f t="shared" si="28"/>
        <v>77</v>
      </c>
      <c r="AT61" s="107">
        <f t="shared" si="28"/>
        <v>77</v>
      </c>
      <c r="AU61" s="106">
        <f t="shared" si="28"/>
        <v>78</v>
      </c>
      <c r="AV61" s="106">
        <f t="shared" si="28"/>
        <v>78</v>
      </c>
      <c r="AW61" s="106">
        <f t="shared" si="29"/>
        <v>79</v>
      </c>
      <c r="AX61" s="106">
        <f t="shared" si="29"/>
        <v>79</v>
      </c>
      <c r="AY61" s="107">
        <f t="shared" si="29"/>
        <v>80</v>
      </c>
      <c r="AZ61" s="106">
        <f t="shared" si="29"/>
        <v>80</v>
      </c>
      <c r="BA61" s="106">
        <f t="shared" si="29"/>
        <v>80</v>
      </c>
      <c r="BB61" s="106">
        <f t="shared" si="29"/>
        <v>81</v>
      </c>
      <c r="BC61" s="106">
        <f t="shared" si="29"/>
        <v>81</v>
      </c>
      <c r="BD61" s="107">
        <f t="shared" si="29"/>
        <v>82</v>
      </c>
      <c r="BE61" s="106">
        <f t="shared" si="29"/>
        <v>82</v>
      </c>
      <c r="BF61" s="106">
        <f t="shared" si="29"/>
        <v>82</v>
      </c>
      <c r="BG61" s="106">
        <f t="shared" si="29"/>
        <v>83</v>
      </c>
      <c r="BH61" s="106">
        <f t="shared" si="29"/>
        <v>83</v>
      </c>
      <c r="BI61" s="107">
        <f t="shared" si="29"/>
        <v>84</v>
      </c>
      <c r="BJ61" s="106">
        <f t="shared" si="29"/>
        <v>84</v>
      </c>
      <c r="BK61" s="106">
        <f t="shared" si="29"/>
        <v>84</v>
      </c>
      <c r="BL61" s="106">
        <f t="shared" si="29"/>
        <v>85</v>
      </c>
      <c r="BM61" s="106">
        <f t="shared" si="30"/>
        <v>85</v>
      </c>
      <c r="BN61" s="107">
        <f t="shared" si="30"/>
        <v>86</v>
      </c>
      <c r="BO61" s="106">
        <f t="shared" si="30"/>
        <v>86</v>
      </c>
      <c r="BP61" s="106">
        <f t="shared" si="30"/>
        <v>86</v>
      </c>
      <c r="BQ61" s="106">
        <f t="shared" si="30"/>
        <v>87</v>
      </c>
      <c r="BR61" s="106">
        <f t="shared" si="30"/>
        <v>87</v>
      </c>
      <c r="BS61" s="107">
        <f t="shared" si="30"/>
        <v>88</v>
      </c>
      <c r="BT61" s="106">
        <f t="shared" si="30"/>
        <v>88</v>
      </c>
      <c r="BU61" s="106">
        <f t="shared" si="30"/>
        <v>89</v>
      </c>
      <c r="BV61" s="106">
        <f t="shared" si="30"/>
        <v>89</v>
      </c>
      <c r="BW61" s="106">
        <f t="shared" si="30"/>
        <v>89</v>
      </c>
      <c r="BX61" s="107">
        <f t="shared" si="30"/>
        <v>90</v>
      </c>
      <c r="BY61" s="106">
        <f t="shared" si="30"/>
        <v>90</v>
      </c>
      <c r="BZ61" s="106">
        <f t="shared" si="30"/>
        <v>91</v>
      </c>
      <c r="CA61" s="106">
        <f t="shared" si="30"/>
        <v>91</v>
      </c>
      <c r="CB61" s="106">
        <f t="shared" si="30"/>
        <v>91</v>
      </c>
      <c r="CC61" s="107">
        <f t="shared" si="31"/>
        <v>92</v>
      </c>
      <c r="CD61" s="106">
        <f t="shared" si="31"/>
        <v>92</v>
      </c>
      <c r="CE61" s="106">
        <f t="shared" si="31"/>
        <v>93</v>
      </c>
      <c r="CF61" s="106">
        <f t="shared" si="31"/>
        <v>93</v>
      </c>
      <c r="CG61" s="106">
        <f t="shared" si="31"/>
        <v>93</v>
      </c>
      <c r="CH61" s="107">
        <f t="shared" si="31"/>
        <v>94</v>
      </c>
      <c r="CI61" s="106">
        <f t="shared" si="31"/>
        <v>94</v>
      </c>
      <c r="CJ61" s="106">
        <f t="shared" si="31"/>
        <v>95</v>
      </c>
      <c r="CK61" s="106">
        <f t="shared" si="31"/>
        <v>95</v>
      </c>
      <c r="CL61" s="106">
        <f t="shared" si="31"/>
        <v>95</v>
      </c>
      <c r="CM61" s="107">
        <f t="shared" si="31"/>
        <v>96</v>
      </c>
      <c r="CN61" s="106">
        <f t="shared" si="31"/>
        <v>96</v>
      </c>
      <c r="CO61" s="106">
        <f t="shared" si="31"/>
        <v>97</v>
      </c>
      <c r="CP61" s="106">
        <f t="shared" si="31"/>
        <v>97</v>
      </c>
      <c r="CQ61" s="106">
        <f t="shared" si="31"/>
        <v>98</v>
      </c>
      <c r="CR61" s="107">
        <f t="shared" si="31"/>
        <v>98</v>
      </c>
      <c r="CS61" s="106">
        <f t="shared" si="32"/>
        <v>98</v>
      </c>
      <c r="CT61" s="106">
        <f t="shared" si="32"/>
        <v>99</v>
      </c>
      <c r="CU61" s="106">
        <f t="shared" si="32"/>
        <v>99</v>
      </c>
      <c r="CV61" s="106">
        <f t="shared" si="32"/>
        <v>100</v>
      </c>
      <c r="CW61" s="105">
        <f t="shared" si="11"/>
        <v>59</v>
      </c>
    </row>
    <row r="62" spans="1:104" s="17" customFormat="1" x14ac:dyDescent="0.25">
      <c r="A62" s="108">
        <f t="shared" si="10"/>
        <v>60</v>
      </c>
      <c r="B62" s="107">
        <f t="shared" si="35"/>
        <v>60</v>
      </c>
      <c r="C62" s="107">
        <f t="shared" si="35"/>
        <v>61</v>
      </c>
      <c r="D62" s="107">
        <f t="shared" si="35"/>
        <v>61</v>
      </c>
      <c r="E62" s="107">
        <f t="shared" si="35"/>
        <v>62</v>
      </c>
      <c r="F62" s="107">
        <f t="shared" si="35"/>
        <v>62</v>
      </c>
      <c r="G62" s="107">
        <f t="shared" si="35"/>
        <v>62</v>
      </c>
      <c r="H62" s="107">
        <f t="shared" si="35"/>
        <v>63</v>
      </c>
      <c r="I62" s="107">
        <f t="shared" si="35"/>
        <v>63</v>
      </c>
      <c r="J62" s="107">
        <f t="shared" si="35"/>
        <v>64</v>
      </c>
      <c r="K62" s="107">
        <f t="shared" si="35"/>
        <v>64</v>
      </c>
      <c r="L62" s="107">
        <f t="shared" si="35"/>
        <v>64</v>
      </c>
      <c r="M62" s="107">
        <f t="shared" si="35"/>
        <v>65</v>
      </c>
      <c r="N62" s="107">
        <f t="shared" si="35"/>
        <v>65</v>
      </c>
      <c r="O62" s="107">
        <f t="shared" si="35"/>
        <v>66</v>
      </c>
      <c r="P62" s="107">
        <f t="shared" si="35"/>
        <v>66</v>
      </c>
      <c r="Q62" s="107">
        <f t="shared" si="35"/>
        <v>66</v>
      </c>
      <c r="R62" s="107">
        <f t="shared" si="34"/>
        <v>67</v>
      </c>
      <c r="S62" s="107">
        <f t="shared" si="34"/>
        <v>67</v>
      </c>
      <c r="T62" s="107">
        <f t="shared" si="34"/>
        <v>68</v>
      </c>
      <c r="U62" s="107">
        <f t="shared" si="34"/>
        <v>68</v>
      </c>
      <c r="V62" s="107">
        <f t="shared" si="34"/>
        <v>68</v>
      </c>
      <c r="W62" s="107">
        <f t="shared" si="34"/>
        <v>69</v>
      </c>
      <c r="X62" s="107">
        <f t="shared" si="34"/>
        <v>69</v>
      </c>
      <c r="Y62" s="107">
        <f t="shared" si="34"/>
        <v>70</v>
      </c>
      <c r="Z62" s="107">
        <f t="shared" si="34"/>
        <v>70</v>
      </c>
      <c r="AA62" s="107">
        <f t="shared" si="34"/>
        <v>70</v>
      </c>
      <c r="AB62" s="107">
        <f t="shared" si="34"/>
        <v>71</v>
      </c>
      <c r="AC62" s="107">
        <f t="shared" si="34"/>
        <v>71</v>
      </c>
      <c r="AD62" s="107">
        <f t="shared" si="34"/>
        <v>72</v>
      </c>
      <c r="AE62" s="107">
        <f t="shared" si="34"/>
        <v>72</v>
      </c>
      <c r="AF62" s="107">
        <f t="shared" si="34"/>
        <v>72</v>
      </c>
      <c r="AG62" s="107">
        <f t="shared" si="28"/>
        <v>73</v>
      </c>
      <c r="AH62" s="107">
        <f t="shared" si="28"/>
        <v>73</v>
      </c>
      <c r="AI62" s="107">
        <f t="shared" si="28"/>
        <v>74</v>
      </c>
      <c r="AJ62" s="107">
        <f t="shared" si="28"/>
        <v>74</v>
      </c>
      <c r="AK62" s="107">
        <f t="shared" si="28"/>
        <v>74</v>
      </c>
      <c r="AL62" s="107">
        <f t="shared" si="28"/>
        <v>75</v>
      </c>
      <c r="AM62" s="107">
        <f t="shared" si="28"/>
        <v>75</v>
      </c>
      <c r="AN62" s="107">
        <f t="shared" si="28"/>
        <v>76</v>
      </c>
      <c r="AO62" s="107">
        <f t="shared" si="28"/>
        <v>76</v>
      </c>
      <c r="AP62" s="107">
        <f t="shared" si="28"/>
        <v>76</v>
      </c>
      <c r="AQ62" s="107">
        <f t="shared" si="28"/>
        <v>77</v>
      </c>
      <c r="AR62" s="107">
        <f t="shared" si="28"/>
        <v>77</v>
      </c>
      <c r="AS62" s="107">
        <f t="shared" si="28"/>
        <v>78</v>
      </c>
      <c r="AT62" s="107">
        <f t="shared" si="28"/>
        <v>78</v>
      </c>
      <c r="AU62" s="107">
        <f t="shared" si="28"/>
        <v>78</v>
      </c>
      <c r="AV62" s="107">
        <f t="shared" si="28"/>
        <v>79</v>
      </c>
      <c r="AW62" s="107">
        <f t="shared" si="29"/>
        <v>79</v>
      </c>
      <c r="AX62" s="107">
        <f t="shared" si="29"/>
        <v>80</v>
      </c>
      <c r="AY62" s="107">
        <f t="shared" si="29"/>
        <v>80</v>
      </c>
      <c r="AZ62" s="107">
        <f t="shared" si="29"/>
        <v>80</v>
      </c>
      <c r="BA62" s="107">
        <f t="shared" si="29"/>
        <v>81</v>
      </c>
      <c r="BB62" s="107">
        <f t="shared" si="29"/>
        <v>81</v>
      </c>
      <c r="BC62" s="107">
        <f t="shared" si="29"/>
        <v>82</v>
      </c>
      <c r="BD62" s="107">
        <f t="shared" si="29"/>
        <v>82</v>
      </c>
      <c r="BE62" s="107">
        <f t="shared" si="29"/>
        <v>82</v>
      </c>
      <c r="BF62" s="107">
        <f t="shared" si="29"/>
        <v>83</v>
      </c>
      <c r="BG62" s="107">
        <f t="shared" si="29"/>
        <v>83</v>
      </c>
      <c r="BH62" s="107">
        <f t="shared" si="29"/>
        <v>84</v>
      </c>
      <c r="BI62" s="107">
        <f t="shared" si="29"/>
        <v>84</v>
      </c>
      <c r="BJ62" s="107">
        <f t="shared" si="29"/>
        <v>84</v>
      </c>
      <c r="BK62" s="107">
        <f t="shared" si="29"/>
        <v>85</v>
      </c>
      <c r="BL62" s="107">
        <f t="shared" si="29"/>
        <v>85</v>
      </c>
      <c r="BM62" s="107">
        <f t="shared" si="30"/>
        <v>86</v>
      </c>
      <c r="BN62" s="107">
        <f t="shared" si="30"/>
        <v>86</v>
      </c>
      <c r="BO62" s="107">
        <f t="shared" si="30"/>
        <v>86</v>
      </c>
      <c r="BP62" s="107">
        <f t="shared" si="30"/>
        <v>87</v>
      </c>
      <c r="BQ62" s="107">
        <f t="shared" si="30"/>
        <v>87</v>
      </c>
      <c r="BR62" s="107">
        <f t="shared" si="30"/>
        <v>88</v>
      </c>
      <c r="BS62" s="107">
        <f t="shared" si="30"/>
        <v>88</v>
      </c>
      <c r="BT62" s="107">
        <f t="shared" si="30"/>
        <v>88</v>
      </c>
      <c r="BU62" s="107">
        <f t="shared" si="30"/>
        <v>89</v>
      </c>
      <c r="BV62" s="107">
        <f t="shared" si="30"/>
        <v>89</v>
      </c>
      <c r="BW62" s="107">
        <f t="shared" si="30"/>
        <v>90</v>
      </c>
      <c r="BX62" s="107">
        <f t="shared" si="30"/>
        <v>90</v>
      </c>
      <c r="BY62" s="107">
        <f t="shared" si="30"/>
        <v>90</v>
      </c>
      <c r="BZ62" s="107">
        <f t="shared" si="30"/>
        <v>91</v>
      </c>
      <c r="CA62" s="107">
        <f t="shared" si="30"/>
        <v>91</v>
      </c>
      <c r="CB62" s="107">
        <f t="shared" si="30"/>
        <v>92</v>
      </c>
      <c r="CC62" s="107">
        <f t="shared" si="31"/>
        <v>92</v>
      </c>
      <c r="CD62" s="107">
        <f t="shared" si="31"/>
        <v>92</v>
      </c>
      <c r="CE62" s="107">
        <f t="shared" si="31"/>
        <v>93</v>
      </c>
      <c r="CF62" s="107">
        <f t="shared" si="31"/>
        <v>93</v>
      </c>
      <c r="CG62" s="107">
        <f t="shared" si="31"/>
        <v>94</v>
      </c>
      <c r="CH62" s="107">
        <f t="shared" si="31"/>
        <v>94</v>
      </c>
      <c r="CI62" s="107">
        <f t="shared" si="31"/>
        <v>94</v>
      </c>
      <c r="CJ62" s="107">
        <f t="shared" si="31"/>
        <v>95</v>
      </c>
      <c r="CK62" s="107">
        <f t="shared" si="31"/>
        <v>95</v>
      </c>
      <c r="CL62" s="107">
        <f t="shared" si="31"/>
        <v>96</v>
      </c>
      <c r="CM62" s="107">
        <f t="shared" si="31"/>
        <v>96</v>
      </c>
      <c r="CN62" s="107">
        <f t="shared" si="31"/>
        <v>96</v>
      </c>
      <c r="CO62" s="107">
        <f t="shared" si="31"/>
        <v>97</v>
      </c>
      <c r="CP62" s="107">
        <f t="shared" si="31"/>
        <v>97</v>
      </c>
      <c r="CQ62" s="107">
        <f t="shared" si="31"/>
        <v>98</v>
      </c>
      <c r="CR62" s="107">
        <f t="shared" si="31"/>
        <v>98</v>
      </c>
      <c r="CS62" s="107">
        <f t="shared" si="32"/>
        <v>98</v>
      </c>
      <c r="CT62" s="107">
        <f t="shared" si="32"/>
        <v>99</v>
      </c>
      <c r="CU62" s="107">
        <f t="shared" si="32"/>
        <v>99</v>
      </c>
      <c r="CV62" s="107">
        <f t="shared" si="32"/>
        <v>100</v>
      </c>
      <c r="CW62" s="108">
        <f t="shared" si="11"/>
        <v>60</v>
      </c>
      <c r="CX62"/>
      <c r="CY62"/>
      <c r="CZ62"/>
    </row>
    <row r="63" spans="1:104" x14ac:dyDescent="0.25">
      <c r="A63" s="105">
        <f t="shared" si="10"/>
        <v>61</v>
      </c>
      <c r="B63" s="106">
        <f t="shared" si="35"/>
        <v>61</v>
      </c>
      <c r="C63" s="106">
        <f t="shared" si="35"/>
        <v>62</v>
      </c>
      <c r="D63" s="106">
        <f t="shared" si="35"/>
        <v>62</v>
      </c>
      <c r="E63" s="106">
        <f t="shared" si="35"/>
        <v>63</v>
      </c>
      <c r="F63" s="107">
        <f t="shared" si="35"/>
        <v>63</v>
      </c>
      <c r="G63" s="106">
        <f t="shared" si="35"/>
        <v>63</v>
      </c>
      <c r="H63" s="106">
        <f t="shared" si="35"/>
        <v>64</v>
      </c>
      <c r="I63" s="106">
        <f t="shared" si="35"/>
        <v>64</v>
      </c>
      <c r="J63" s="106">
        <f t="shared" si="35"/>
        <v>65</v>
      </c>
      <c r="K63" s="107">
        <f t="shared" si="35"/>
        <v>65</v>
      </c>
      <c r="L63" s="106">
        <f t="shared" si="35"/>
        <v>65</v>
      </c>
      <c r="M63" s="106">
        <f t="shared" si="35"/>
        <v>66</v>
      </c>
      <c r="N63" s="106">
        <f t="shared" si="35"/>
        <v>66</v>
      </c>
      <c r="O63" s="106">
        <f t="shared" si="35"/>
        <v>66</v>
      </c>
      <c r="P63" s="107">
        <f t="shared" si="35"/>
        <v>67</v>
      </c>
      <c r="Q63" s="106">
        <f t="shared" si="35"/>
        <v>67</v>
      </c>
      <c r="R63" s="106">
        <f t="shared" si="34"/>
        <v>68</v>
      </c>
      <c r="S63" s="106">
        <f t="shared" si="34"/>
        <v>68</v>
      </c>
      <c r="T63" s="106">
        <f t="shared" si="34"/>
        <v>68</v>
      </c>
      <c r="U63" s="107">
        <f t="shared" si="34"/>
        <v>69</v>
      </c>
      <c r="V63" s="106">
        <f t="shared" si="34"/>
        <v>69</v>
      </c>
      <c r="W63" s="106">
        <f t="shared" si="34"/>
        <v>70</v>
      </c>
      <c r="X63" s="106">
        <f t="shared" si="34"/>
        <v>70</v>
      </c>
      <c r="Y63" s="106">
        <f t="shared" si="34"/>
        <v>70</v>
      </c>
      <c r="Z63" s="107">
        <f t="shared" si="34"/>
        <v>71</v>
      </c>
      <c r="AA63" s="106">
        <f t="shared" si="34"/>
        <v>71</v>
      </c>
      <c r="AB63" s="106">
        <f t="shared" si="34"/>
        <v>72</v>
      </c>
      <c r="AC63" s="106">
        <f t="shared" si="34"/>
        <v>72</v>
      </c>
      <c r="AD63" s="106">
        <f t="shared" si="34"/>
        <v>72</v>
      </c>
      <c r="AE63" s="107">
        <f t="shared" si="34"/>
        <v>73</v>
      </c>
      <c r="AF63" s="106">
        <f t="shared" si="34"/>
        <v>73</v>
      </c>
      <c r="AG63" s="106">
        <f t="shared" si="28"/>
        <v>73</v>
      </c>
      <c r="AH63" s="106">
        <f t="shared" si="28"/>
        <v>74</v>
      </c>
      <c r="AI63" s="106">
        <f t="shared" si="28"/>
        <v>74</v>
      </c>
      <c r="AJ63" s="107">
        <f t="shared" si="28"/>
        <v>75</v>
      </c>
      <c r="AK63" s="106">
        <f t="shared" si="28"/>
        <v>75</v>
      </c>
      <c r="AL63" s="106">
        <f t="shared" si="28"/>
        <v>75</v>
      </c>
      <c r="AM63" s="106">
        <f t="shared" si="28"/>
        <v>76</v>
      </c>
      <c r="AN63" s="106">
        <f t="shared" si="28"/>
        <v>76</v>
      </c>
      <c r="AO63" s="107">
        <f t="shared" si="28"/>
        <v>77</v>
      </c>
      <c r="AP63" s="106">
        <f t="shared" si="28"/>
        <v>77</v>
      </c>
      <c r="AQ63" s="106">
        <f t="shared" si="28"/>
        <v>77</v>
      </c>
      <c r="AR63" s="106">
        <f t="shared" si="28"/>
        <v>78</v>
      </c>
      <c r="AS63" s="106">
        <f t="shared" si="28"/>
        <v>78</v>
      </c>
      <c r="AT63" s="107">
        <f t="shared" si="28"/>
        <v>79</v>
      </c>
      <c r="AU63" s="106">
        <f t="shared" si="28"/>
        <v>79</v>
      </c>
      <c r="AV63" s="106">
        <f t="shared" si="28"/>
        <v>79</v>
      </c>
      <c r="AW63" s="106">
        <f t="shared" si="29"/>
        <v>80</v>
      </c>
      <c r="AX63" s="106">
        <f t="shared" si="29"/>
        <v>80</v>
      </c>
      <c r="AY63" s="107">
        <f t="shared" si="29"/>
        <v>81</v>
      </c>
      <c r="AZ63" s="106">
        <f t="shared" si="29"/>
        <v>81</v>
      </c>
      <c r="BA63" s="106">
        <f t="shared" si="29"/>
        <v>81</v>
      </c>
      <c r="BB63" s="106">
        <f t="shared" si="29"/>
        <v>82</v>
      </c>
      <c r="BC63" s="106">
        <f t="shared" si="29"/>
        <v>82</v>
      </c>
      <c r="BD63" s="107">
        <f t="shared" si="29"/>
        <v>82</v>
      </c>
      <c r="BE63" s="106">
        <f t="shared" si="29"/>
        <v>83</v>
      </c>
      <c r="BF63" s="106">
        <f t="shared" si="29"/>
        <v>83</v>
      </c>
      <c r="BG63" s="106">
        <f t="shared" si="29"/>
        <v>84</v>
      </c>
      <c r="BH63" s="106">
        <f t="shared" si="29"/>
        <v>84</v>
      </c>
      <c r="BI63" s="107">
        <f t="shared" si="29"/>
        <v>84</v>
      </c>
      <c r="BJ63" s="106">
        <f t="shared" si="29"/>
        <v>85</v>
      </c>
      <c r="BK63" s="106">
        <f t="shared" si="29"/>
        <v>85</v>
      </c>
      <c r="BL63" s="106">
        <f t="shared" si="29"/>
        <v>86</v>
      </c>
      <c r="BM63" s="106">
        <f t="shared" si="30"/>
        <v>86</v>
      </c>
      <c r="BN63" s="107">
        <f t="shared" si="30"/>
        <v>86</v>
      </c>
      <c r="BO63" s="106">
        <f t="shared" si="30"/>
        <v>87</v>
      </c>
      <c r="BP63" s="106">
        <f t="shared" si="30"/>
        <v>87</v>
      </c>
      <c r="BQ63" s="106">
        <f t="shared" si="30"/>
        <v>88</v>
      </c>
      <c r="BR63" s="106">
        <f t="shared" si="30"/>
        <v>88</v>
      </c>
      <c r="BS63" s="107">
        <f t="shared" si="30"/>
        <v>88</v>
      </c>
      <c r="BT63" s="106">
        <f t="shared" si="30"/>
        <v>89</v>
      </c>
      <c r="BU63" s="106">
        <f t="shared" si="30"/>
        <v>89</v>
      </c>
      <c r="BV63" s="106">
        <f t="shared" si="30"/>
        <v>89</v>
      </c>
      <c r="BW63" s="106">
        <f t="shared" si="30"/>
        <v>90</v>
      </c>
      <c r="BX63" s="107">
        <f t="shared" si="30"/>
        <v>90</v>
      </c>
      <c r="BY63" s="106">
        <f t="shared" si="30"/>
        <v>91</v>
      </c>
      <c r="BZ63" s="106">
        <f t="shared" si="30"/>
        <v>91</v>
      </c>
      <c r="CA63" s="106">
        <f t="shared" si="30"/>
        <v>91</v>
      </c>
      <c r="CB63" s="106">
        <f t="shared" si="30"/>
        <v>92</v>
      </c>
      <c r="CC63" s="107">
        <f t="shared" si="31"/>
        <v>92</v>
      </c>
      <c r="CD63" s="106">
        <f t="shared" si="31"/>
        <v>93</v>
      </c>
      <c r="CE63" s="106">
        <f t="shared" si="31"/>
        <v>93</v>
      </c>
      <c r="CF63" s="106">
        <f t="shared" si="31"/>
        <v>93</v>
      </c>
      <c r="CG63" s="106">
        <f t="shared" si="31"/>
        <v>94</v>
      </c>
      <c r="CH63" s="107">
        <f t="shared" si="31"/>
        <v>94</v>
      </c>
      <c r="CI63" s="106">
        <f t="shared" si="31"/>
        <v>95</v>
      </c>
      <c r="CJ63" s="106">
        <f t="shared" si="31"/>
        <v>95</v>
      </c>
      <c r="CK63" s="106">
        <f t="shared" si="31"/>
        <v>95</v>
      </c>
      <c r="CL63" s="106">
        <f t="shared" si="31"/>
        <v>96</v>
      </c>
      <c r="CM63" s="107">
        <f t="shared" si="31"/>
        <v>96</v>
      </c>
      <c r="CN63" s="106">
        <f t="shared" si="31"/>
        <v>96</v>
      </c>
      <c r="CO63" s="106">
        <f t="shared" si="31"/>
        <v>97</v>
      </c>
      <c r="CP63" s="106">
        <f t="shared" si="31"/>
        <v>97</v>
      </c>
      <c r="CQ63" s="106">
        <f t="shared" si="31"/>
        <v>98</v>
      </c>
      <c r="CR63" s="107">
        <f t="shared" si="31"/>
        <v>98</v>
      </c>
      <c r="CS63" s="106">
        <f t="shared" si="32"/>
        <v>98</v>
      </c>
      <c r="CT63" s="106">
        <f t="shared" si="32"/>
        <v>99</v>
      </c>
      <c r="CU63" s="106">
        <f t="shared" si="32"/>
        <v>99</v>
      </c>
      <c r="CV63" s="106">
        <f t="shared" si="32"/>
        <v>100</v>
      </c>
      <c r="CW63" s="105">
        <f t="shared" si="11"/>
        <v>61</v>
      </c>
    </row>
    <row r="64" spans="1:104" x14ac:dyDescent="0.25">
      <c r="A64" s="105">
        <f t="shared" si="10"/>
        <v>62</v>
      </c>
      <c r="B64" s="106">
        <f t="shared" si="35"/>
        <v>62</v>
      </c>
      <c r="C64" s="106">
        <f t="shared" si="35"/>
        <v>63</v>
      </c>
      <c r="D64" s="106">
        <f t="shared" si="35"/>
        <v>63</v>
      </c>
      <c r="E64" s="106">
        <f t="shared" si="35"/>
        <v>64</v>
      </c>
      <c r="F64" s="107">
        <f t="shared" si="35"/>
        <v>64</v>
      </c>
      <c r="G64" s="106">
        <f t="shared" si="35"/>
        <v>64</v>
      </c>
      <c r="H64" s="106">
        <f t="shared" si="35"/>
        <v>65</v>
      </c>
      <c r="I64" s="106">
        <f t="shared" si="35"/>
        <v>65</v>
      </c>
      <c r="J64" s="106">
        <f t="shared" si="35"/>
        <v>65</v>
      </c>
      <c r="K64" s="107">
        <f t="shared" si="35"/>
        <v>66</v>
      </c>
      <c r="L64" s="106">
        <f t="shared" si="35"/>
        <v>66</v>
      </c>
      <c r="M64" s="106">
        <f t="shared" si="35"/>
        <v>67</v>
      </c>
      <c r="N64" s="106">
        <f t="shared" si="35"/>
        <v>67</v>
      </c>
      <c r="O64" s="106">
        <f t="shared" si="35"/>
        <v>67</v>
      </c>
      <c r="P64" s="107">
        <f t="shared" si="35"/>
        <v>68</v>
      </c>
      <c r="Q64" s="106">
        <f t="shared" si="35"/>
        <v>68</v>
      </c>
      <c r="R64" s="106">
        <f t="shared" si="34"/>
        <v>68</v>
      </c>
      <c r="S64" s="106">
        <f t="shared" si="34"/>
        <v>69</v>
      </c>
      <c r="T64" s="106">
        <f t="shared" si="34"/>
        <v>69</v>
      </c>
      <c r="U64" s="107">
        <f t="shared" si="34"/>
        <v>70</v>
      </c>
      <c r="V64" s="106">
        <f t="shared" si="34"/>
        <v>70</v>
      </c>
      <c r="W64" s="106">
        <f t="shared" si="34"/>
        <v>70</v>
      </c>
      <c r="X64" s="106">
        <f t="shared" si="34"/>
        <v>71</v>
      </c>
      <c r="Y64" s="106">
        <f t="shared" si="34"/>
        <v>71</v>
      </c>
      <c r="Z64" s="107">
        <f t="shared" si="34"/>
        <v>72</v>
      </c>
      <c r="AA64" s="106">
        <f t="shared" si="34"/>
        <v>72</v>
      </c>
      <c r="AB64" s="106">
        <f t="shared" si="34"/>
        <v>72</v>
      </c>
      <c r="AC64" s="106">
        <f t="shared" si="34"/>
        <v>73</v>
      </c>
      <c r="AD64" s="106">
        <f t="shared" si="34"/>
        <v>73</v>
      </c>
      <c r="AE64" s="107">
        <f t="shared" si="34"/>
        <v>73</v>
      </c>
      <c r="AF64" s="106">
        <f t="shared" si="34"/>
        <v>74</v>
      </c>
      <c r="AG64" s="106">
        <f t="shared" si="28"/>
        <v>74</v>
      </c>
      <c r="AH64" s="106">
        <f t="shared" si="28"/>
        <v>75</v>
      </c>
      <c r="AI64" s="106">
        <f t="shared" si="28"/>
        <v>75</v>
      </c>
      <c r="AJ64" s="107">
        <f t="shared" si="28"/>
        <v>75</v>
      </c>
      <c r="AK64" s="106">
        <f t="shared" si="28"/>
        <v>76</v>
      </c>
      <c r="AL64" s="106">
        <f t="shared" si="28"/>
        <v>76</v>
      </c>
      <c r="AM64" s="106">
        <f t="shared" si="28"/>
        <v>76</v>
      </c>
      <c r="AN64" s="106">
        <f t="shared" si="28"/>
        <v>77</v>
      </c>
      <c r="AO64" s="107">
        <f t="shared" si="28"/>
        <v>77</v>
      </c>
      <c r="AP64" s="106">
        <f t="shared" si="28"/>
        <v>78</v>
      </c>
      <c r="AQ64" s="106">
        <f t="shared" si="28"/>
        <v>78</v>
      </c>
      <c r="AR64" s="106">
        <f t="shared" si="28"/>
        <v>78</v>
      </c>
      <c r="AS64" s="106">
        <f t="shared" si="28"/>
        <v>79</v>
      </c>
      <c r="AT64" s="107">
        <f t="shared" si="28"/>
        <v>79</v>
      </c>
      <c r="AU64" s="106">
        <f t="shared" si="28"/>
        <v>79</v>
      </c>
      <c r="AV64" s="106">
        <f t="shared" si="28"/>
        <v>80</v>
      </c>
      <c r="AW64" s="106">
        <f t="shared" si="29"/>
        <v>80</v>
      </c>
      <c r="AX64" s="106">
        <f t="shared" si="29"/>
        <v>81</v>
      </c>
      <c r="AY64" s="107">
        <f t="shared" si="29"/>
        <v>81</v>
      </c>
      <c r="AZ64" s="106">
        <f t="shared" si="29"/>
        <v>81</v>
      </c>
      <c r="BA64" s="106">
        <f t="shared" si="29"/>
        <v>82</v>
      </c>
      <c r="BB64" s="106">
        <f t="shared" si="29"/>
        <v>82</v>
      </c>
      <c r="BC64" s="106">
        <f t="shared" si="29"/>
        <v>83</v>
      </c>
      <c r="BD64" s="107">
        <f t="shared" si="29"/>
        <v>83</v>
      </c>
      <c r="BE64" s="106">
        <f t="shared" si="29"/>
        <v>83</v>
      </c>
      <c r="BF64" s="106">
        <f t="shared" si="29"/>
        <v>84</v>
      </c>
      <c r="BG64" s="106">
        <f t="shared" si="29"/>
        <v>84</v>
      </c>
      <c r="BH64" s="106">
        <f t="shared" si="29"/>
        <v>84</v>
      </c>
      <c r="BI64" s="107">
        <f t="shared" si="29"/>
        <v>85</v>
      </c>
      <c r="BJ64" s="106">
        <f t="shared" si="29"/>
        <v>85</v>
      </c>
      <c r="BK64" s="106">
        <f t="shared" si="29"/>
        <v>86</v>
      </c>
      <c r="BL64" s="106">
        <f t="shared" si="29"/>
        <v>86</v>
      </c>
      <c r="BM64" s="106">
        <f t="shared" si="30"/>
        <v>86</v>
      </c>
      <c r="BN64" s="107">
        <f t="shared" si="30"/>
        <v>87</v>
      </c>
      <c r="BO64" s="106">
        <f t="shared" si="30"/>
        <v>87</v>
      </c>
      <c r="BP64" s="106">
        <f t="shared" si="30"/>
        <v>87</v>
      </c>
      <c r="BQ64" s="106">
        <f t="shared" si="30"/>
        <v>88</v>
      </c>
      <c r="BR64" s="106">
        <f t="shared" si="30"/>
        <v>88</v>
      </c>
      <c r="BS64" s="107">
        <f t="shared" si="30"/>
        <v>89</v>
      </c>
      <c r="BT64" s="106">
        <f t="shared" si="30"/>
        <v>89</v>
      </c>
      <c r="BU64" s="106">
        <f t="shared" si="30"/>
        <v>89</v>
      </c>
      <c r="BV64" s="106">
        <f t="shared" si="30"/>
        <v>90</v>
      </c>
      <c r="BW64" s="106">
        <f t="shared" si="30"/>
        <v>90</v>
      </c>
      <c r="BX64" s="107">
        <f t="shared" si="30"/>
        <v>91</v>
      </c>
      <c r="BY64" s="106">
        <f t="shared" si="30"/>
        <v>91</v>
      </c>
      <c r="BZ64" s="106">
        <f t="shared" si="30"/>
        <v>91</v>
      </c>
      <c r="CA64" s="106">
        <f t="shared" si="30"/>
        <v>92</v>
      </c>
      <c r="CB64" s="106">
        <f t="shared" si="30"/>
        <v>92</v>
      </c>
      <c r="CC64" s="107">
        <f t="shared" si="31"/>
        <v>92</v>
      </c>
      <c r="CD64" s="106">
        <f t="shared" si="31"/>
        <v>93</v>
      </c>
      <c r="CE64" s="106">
        <f t="shared" si="31"/>
        <v>93</v>
      </c>
      <c r="CF64" s="106">
        <f t="shared" si="31"/>
        <v>94</v>
      </c>
      <c r="CG64" s="106">
        <f t="shared" si="31"/>
        <v>94</v>
      </c>
      <c r="CH64" s="107">
        <f t="shared" si="31"/>
        <v>94</v>
      </c>
      <c r="CI64" s="106">
        <f t="shared" si="31"/>
        <v>95</v>
      </c>
      <c r="CJ64" s="106">
        <f t="shared" si="31"/>
        <v>95</v>
      </c>
      <c r="CK64" s="106">
        <f t="shared" si="31"/>
        <v>95</v>
      </c>
      <c r="CL64" s="106">
        <f t="shared" si="31"/>
        <v>96</v>
      </c>
      <c r="CM64" s="107">
        <f t="shared" si="31"/>
        <v>96</v>
      </c>
      <c r="CN64" s="106">
        <f t="shared" si="31"/>
        <v>97</v>
      </c>
      <c r="CO64" s="106">
        <f t="shared" si="31"/>
        <v>97</v>
      </c>
      <c r="CP64" s="106">
        <f t="shared" si="31"/>
        <v>97</v>
      </c>
      <c r="CQ64" s="106">
        <f t="shared" si="31"/>
        <v>98</v>
      </c>
      <c r="CR64" s="107">
        <f t="shared" si="31"/>
        <v>98</v>
      </c>
      <c r="CS64" s="106">
        <f t="shared" si="32"/>
        <v>98</v>
      </c>
      <c r="CT64" s="106">
        <f t="shared" si="32"/>
        <v>99</v>
      </c>
      <c r="CU64" s="106">
        <f t="shared" si="32"/>
        <v>99</v>
      </c>
      <c r="CV64" s="106">
        <f t="shared" si="32"/>
        <v>100</v>
      </c>
      <c r="CW64" s="105">
        <f t="shared" si="11"/>
        <v>62</v>
      </c>
    </row>
    <row r="65" spans="1:104" x14ac:dyDescent="0.25">
      <c r="A65" s="105">
        <f t="shared" si="10"/>
        <v>63</v>
      </c>
      <c r="B65" s="106">
        <f t="shared" si="35"/>
        <v>63</v>
      </c>
      <c r="C65" s="106">
        <f t="shared" si="35"/>
        <v>64</v>
      </c>
      <c r="D65" s="106">
        <f t="shared" si="35"/>
        <v>64</v>
      </c>
      <c r="E65" s="106">
        <f t="shared" si="35"/>
        <v>64</v>
      </c>
      <c r="F65" s="107">
        <f t="shared" si="35"/>
        <v>65</v>
      </c>
      <c r="G65" s="106">
        <f t="shared" si="35"/>
        <v>65</v>
      </c>
      <c r="H65" s="106">
        <f t="shared" si="35"/>
        <v>66</v>
      </c>
      <c r="I65" s="106">
        <f t="shared" si="35"/>
        <v>66</v>
      </c>
      <c r="J65" s="106">
        <f t="shared" si="35"/>
        <v>66</v>
      </c>
      <c r="K65" s="107">
        <f t="shared" si="35"/>
        <v>67</v>
      </c>
      <c r="L65" s="106">
        <f t="shared" si="35"/>
        <v>67</v>
      </c>
      <c r="M65" s="106">
        <f t="shared" si="35"/>
        <v>67</v>
      </c>
      <c r="N65" s="106">
        <f t="shared" si="35"/>
        <v>68</v>
      </c>
      <c r="O65" s="106">
        <f t="shared" si="35"/>
        <v>68</v>
      </c>
      <c r="P65" s="107">
        <f t="shared" si="35"/>
        <v>69</v>
      </c>
      <c r="Q65" s="106">
        <f t="shared" si="35"/>
        <v>69</v>
      </c>
      <c r="R65" s="106">
        <f t="shared" si="34"/>
        <v>69</v>
      </c>
      <c r="S65" s="106">
        <f t="shared" si="34"/>
        <v>70</v>
      </c>
      <c r="T65" s="106">
        <f t="shared" si="34"/>
        <v>70</v>
      </c>
      <c r="U65" s="107">
        <f t="shared" si="34"/>
        <v>70</v>
      </c>
      <c r="V65" s="106">
        <f t="shared" si="34"/>
        <v>71</v>
      </c>
      <c r="W65" s="106">
        <f t="shared" si="34"/>
        <v>71</v>
      </c>
      <c r="X65" s="106">
        <f t="shared" si="34"/>
        <v>72</v>
      </c>
      <c r="Y65" s="106">
        <f t="shared" si="34"/>
        <v>72</v>
      </c>
      <c r="Z65" s="107">
        <f t="shared" si="34"/>
        <v>72</v>
      </c>
      <c r="AA65" s="106">
        <f t="shared" si="34"/>
        <v>73</v>
      </c>
      <c r="AB65" s="106">
        <f t="shared" si="34"/>
        <v>73</v>
      </c>
      <c r="AC65" s="106">
        <f t="shared" si="34"/>
        <v>73</v>
      </c>
      <c r="AD65" s="106">
        <f t="shared" si="34"/>
        <v>74</v>
      </c>
      <c r="AE65" s="107">
        <f t="shared" si="34"/>
        <v>74</v>
      </c>
      <c r="AF65" s="106">
        <f t="shared" si="34"/>
        <v>74</v>
      </c>
      <c r="AG65" s="106">
        <f t="shared" si="34"/>
        <v>75</v>
      </c>
      <c r="AH65" s="106">
        <f t="shared" ref="AH65:AW80" si="36">ROUND($A65+(AH$2*(1-$A65/100)),0)</f>
        <v>75</v>
      </c>
      <c r="AI65" s="106">
        <f t="shared" si="36"/>
        <v>76</v>
      </c>
      <c r="AJ65" s="107">
        <f t="shared" si="36"/>
        <v>76</v>
      </c>
      <c r="AK65" s="106">
        <f t="shared" si="36"/>
        <v>76</v>
      </c>
      <c r="AL65" s="106">
        <f t="shared" si="36"/>
        <v>77</v>
      </c>
      <c r="AM65" s="106">
        <f t="shared" si="36"/>
        <v>77</v>
      </c>
      <c r="AN65" s="106">
        <f t="shared" si="36"/>
        <v>77</v>
      </c>
      <c r="AO65" s="107">
        <f t="shared" si="36"/>
        <v>78</v>
      </c>
      <c r="AP65" s="106">
        <f t="shared" si="36"/>
        <v>78</v>
      </c>
      <c r="AQ65" s="106">
        <f t="shared" si="36"/>
        <v>79</v>
      </c>
      <c r="AR65" s="106">
        <f t="shared" si="36"/>
        <v>79</v>
      </c>
      <c r="AS65" s="106">
        <f t="shared" si="36"/>
        <v>79</v>
      </c>
      <c r="AT65" s="107">
        <f t="shared" si="36"/>
        <v>80</v>
      </c>
      <c r="AU65" s="106">
        <f t="shared" si="36"/>
        <v>80</v>
      </c>
      <c r="AV65" s="106">
        <f t="shared" si="36"/>
        <v>80</v>
      </c>
      <c r="AW65" s="106">
        <f t="shared" si="36"/>
        <v>81</v>
      </c>
      <c r="AX65" s="106">
        <f t="shared" ref="AX65:BM80" si="37">ROUND($A65+(AX$2*(1-$A65/100)),0)</f>
        <v>81</v>
      </c>
      <c r="AY65" s="107">
        <f t="shared" si="37"/>
        <v>82</v>
      </c>
      <c r="AZ65" s="106">
        <f t="shared" si="37"/>
        <v>82</v>
      </c>
      <c r="BA65" s="106">
        <f t="shared" si="37"/>
        <v>82</v>
      </c>
      <c r="BB65" s="106">
        <f t="shared" si="37"/>
        <v>83</v>
      </c>
      <c r="BC65" s="106">
        <f t="shared" si="37"/>
        <v>83</v>
      </c>
      <c r="BD65" s="107">
        <f t="shared" si="37"/>
        <v>83</v>
      </c>
      <c r="BE65" s="106">
        <f t="shared" si="37"/>
        <v>84</v>
      </c>
      <c r="BF65" s="106">
        <f t="shared" si="37"/>
        <v>84</v>
      </c>
      <c r="BG65" s="106">
        <f t="shared" si="37"/>
        <v>84</v>
      </c>
      <c r="BH65" s="106">
        <f t="shared" si="37"/>
        <v>85</v>
      </c>
      <c r="BI65" s="107">
        <f t="shared" si="37"/>
        <v>85</v>
      </c>
      <c r="BJ65" s="106">
        <f t="shared" si="37"/>
        <v>86</v>
      </c>
      <c r="BK65" s="106">
        <f t="shared" si="37"/>
        <v>86</v>
      </c>
      <c r="BL65" s="106">
        <f t="shared" si="37"/>
        <v>86</v>
      </c>
      <c r="BM65" s="106">
        <f t="shared" si="37"/>
        <v>87</v>
      </c>
      <c r="BN65" s="107">
        <f t="shared" ref="BN65:CC80" si="38">ROUND($A65+(BN$2*(1-$A65/100)),0)</f>
        <v>87</v>
      </c>
      <c r="BO65" s="106">
        <f t="shared" si="38"/>
        <v>87</v>
      </c>
      <c r="BP65" s="106">
        <f t="shared" si="38"/>
        <v>88</v>
      </c>
      <c r="BQ65" s="106">
        <f t="shared" si="38"/>
        <v>88</v>
      </c>
      <c r="BR65" s="106">
        <f t="shared" si="38"/>
        <v>89</v>
      </c>
      <c r="BS65" s="107">
        <f t="shared" si="38"/>
        <v>89</v>
      </c>
      <c r="BT65" s="106">
        <f t="shared" si="38"/>
        <v>89</v>
      </c>
      <c r="BU65" s="106">
        <f t="shared" si="38"/>
        <v>90</v>
      </c>
      <c r="BV65" s="106">
        <f t="shared" si="38"/>
        <v>90</v>
      </c>
      <c r="BW65" s="106">
        <f t="shared" si="38"/>
        <v>90</v>
      </c>
      <c r="BX65" s="107">
        <f t="shared" si="38"/>
        <v>91</v>
      </c>
      <c r="BY65" s="106">
        <f t="shared" si="38"/>
        <v>91</v>
      </c>
      <c r="BZ65" s="106">
        <f t="shared" si="38"/>
        <v>91</v>
      </c>
      <c r="CA65" s="106">
        <f t="shared" si="38"/>
        <v>92</v>
      </c>
      <c r="CB65" s="106">
        <f t="shared" si="38"/>
        <v>92</v>
      </c>
      <c r="CC65" s="107">
        <f t="shared" si="38"/>
        <v>93</v>
      </c>
      <c r="CD65" s="106">
        <f t="shared" ref="CD65:CS80" si="39">ROUND($A65+(CD$2*(1-$A65/100)),0)</f>
        <v>93</v>
      </c>
      <c r="CE65" s="106">
        <f t="shared" si="39"/>
        <v>93</v>
      </c>
      <c r="CF65" s="106">
        <f t="shared" si="39"/>
        <v>94</v>
      </c>
      <c r="CG65" s="106">
        <f t="shared" si="39"/>
        <v>94</v>
      </c>
      <c r="CH65" s="107">
        <f t="shared" si="39"/>
        <v>94</v>
      </c>
      <c r="CI65" s="106">
        <f t="shared" si="39"/>
        <v>95</v>
      </c>
      <c r="CJ65" s="106">
        <f t="shared" si="39"/>
        <v>95</v>
      </c>
      <c r="CK65" s="106">
        <f t="shared" si="39"/>
        <v>96</v>
      </c>
      <c r="CL65" s="106">
        <f t="shared" si="39"/>
        <v>96</v>
      </c>
      <c r="CM65" s="107">
        <f t="shared" si="39"/>
        <v>96</v>
      </c>
      <c r="CN65" s="106">
        <f t="shared" si="39"/>
        <v>97</v>
      </c>
      <c r="CO65" s="106">
        <f t="shared" si="39"/>
        <v>97</v>
      </c>
      <c r="CP65" s="106">
        <f t="shared" si="39"/>
        <v>97</v>
      </c>
      <c r="CQ65" s="106">
        <f t="shared" si="39"/>
        <v>98</v>
      </c>
      <c r="CR65" s="107">
        <f t="shared" si="39"/>
        <v>98</v>
      </c>
      <c r="CS65" s="106">
        <f t="shared" si="32"/>
        <v>99</v>
      </c>
      <c r="CT65" s="106">
        <f t="shared" si="32"/>
        <v>99</v>
      </c>
      <c r="CU65" s="106">
        <f t="shared" si="32"/>
        <v>99</v>
      </c>
      <c r="CV65" s="106">
        <f t="shared" si="32"/>
        <v>100</v>
      </c>
      <c r="CW65" s="105">
        <f t="shared" si="11"/>
        <v>63</v>
      </c>
    </row>
    <row r="66" spans="1:104" x14ac:dyDescent="0.25">
      <c r="A66" s="105">
        <f t="shared" si="10"/>
        <v>64</v>
      </c>
      <c r="B66" s="106">
        <f t="shared" si="35"/>
        <v>64</v>
      </c>
      <c r="C66" s="106">
        <f t="shared" si="35"/>
        <v>65</v>
      </c>
      <c r="D66" s="106">
        <f t="shared" si="35"/>
        <v>65</v>
      </c>
      <c r="E66" s="106">
        <f t="shared" si="35"/>
        <v>65</v>
      </c>
      <c r="F66" s="107">
        <f t="shared" si="35"/>
        <v>66</v>
      </c>
      <c r="G66" s="106">
        <f t="shared" si="35"/>
        <v>66</v>
      </c>
      <c r="H66" s="106">
        <f t="shared" si="35"/>
        <v>67</v>
      </c>
      <c r="I66" s="106">
        <f t="shared" si="35"/>
        <v>67</v>
      </c>
      <c r="J66" s="106">
        <f t="shared" si="35"/>
        <v>67</v>
      </c>
      <c r="K66" s="107">
        <f t="shared" si="35"/>
        <v>68</v>
      </c>
      <c r="L66" s="106">
        <f t="shared" si="35"/>
        <v>68</v>
      </c>
      <c r="M66" s="106">
        <f t="shared" si="35"/>
        <v>68</v>
      </c>
      <c r="N66" s="106">
        <f t="shared" si="35"/>
        <v>69</v>
      </c>
      <c r="O66" s="106">
        <f t="shared" si="35"/>
        <v>69</v>
      </c>
      <c r="P66" s="107">
        <f t="shared" si="35"/>
        <v>69</v>
      </c>
      <c r="Q66" s="106">
        <f t="shared" si="35"/>
        <v>70</v>
      </c>
      <c r="R66" s="106">
        <f t="shared" si="34"/>
        <v>70</v>
      </c>
      <c r="S66" s="106">
        <f t="shared" si="34"/>
        <v>70</v>
      </c>
      <c r="T66" s="106">
        <f t="shared" si="34"/>
        <v>71</v>
      </c>
      <c r="U66" s="107">
        <f t="shared" si="34"/>
        <v>71</v>
      </c>
      <c r="V66" s="106">
        <f t="shared" si="34"/>
        <v>72</v>
      </c>
      <c r="W66" s="106">
        <f t="shared" si="34"/>
        <v>72</v>
      </c>
      <c r="X66" s="106">
        <f t="shared" si="34"/>
        <v>72</v>
      </c>
      <c r="Y66" s="106">
        <f t="shared" si="34"/>
        <v>73</v>
      </c>
      <c r="Z66" s="107">
        <f t="shared" si="34"/>
        <v>73</v>
      </c>
      <c r="AA66" s="106">
        <f t="shared" si="34"/>
        <v>73</v>
      </c>
      <c r="AB66" s="106">
        <f t="shared" si="34"/>
        <v>74</v>
      </c>
      <c r="AC66" s="106">
        <f t="shared" si="34"/>
        <v>74</v>
      </c>
      <c r="AD66" s="106">
        <f t="shared" si="34"/>
        <v>74</v>
      </c>
      <c r="AE66" s="107">
        <f t="shared" si="34"/>
        <v>75</v>
      </c>
      <c r="AF66" s="106">
        <f t="shared" si="34"/>
        <v>75</v>
      </c>
      <c r="AG66" s="106">
        <f t="shared" si="34"/>
        <v>76</v>
      </c>
      <c r="AH66" s="106">
        <f t="shared" si="36"/>
        <v>76</v>
      </c>
      <c r="AI66" s="106">
        <f t="shared" si="36"/>
        <v>76</v>
      </c>
      <c r="AJ66" s="107">
        <f t="shared" si="36"/>
        <v>77</v>
      </c>
      <c r="AK66" s="106">
        <f t="shared" si="36"/>
        <v>77</v>
      </c>
      <c r="AL66" s="106">
        <f t="shared" si="36"/>
        <v>77</v>
      </c>
      <c r="AM66" s="106">
        <f t="shared" si="36"/>
        <v>78</v>
      </c>
      <c r="AN66" s="106">
        <f t="shared" si="36"/>
        <v>78</v>
      </c>
      <c r="AO66" s="107">
        <f t="shared" si="36"/>
        <v>78</v>
      </c>
      <c r="AP66" s="106">
        <f t="shared" si="36"/>
        <v>79</v>
      </c>
      <c r="AQ66" s="106">
        <f t="shared" si="36"/>
        <v>79</v>
      </c>
      <c r="AR66" s="106">
        <f t="shared" si="36"/>
        <v>79</v>
      </c>
      <c r="AS66" s="106">
        <f t="shared" si="36"/>
        <v>80</v>
      </c>
      <c r="AT66" s="107">
        <f t="shared" si="36"/>
        <v>80</v>
      </c>
      <c r="AU66" s="106">
        <f t="shared" si="36"/>
        <v>81</v>
      </c>
      <c r="AV66" s="106">
        <f t="shared" si="36"/>
        <v>81</v>
      </c>
      <c r="AW66" s="106">
        <f t="shared" si="36"/>
        <v>81</v>
      </c>
      <c r="AX66" s="106">
        <f t="shared" si="37"/>
        <v>82</v>
      </c>
      <c r="AY66" s="107">
        <f t="shared" si="37"/>
        <v>82</v>
      </c>
      <c r="AZ66" s="106">
        <f t="shared" si="37"/>
        <v>82</v>
      </c>
      <c r="BA66" s="106">
        <f t="shared" si="37"/>
        <v>83</v>
      </c>
      <c r="BB66" s="106">
        <f t="shared" si="37"/>
        <v>83</v>
      </c>
      <c r="BC66" s="106">
        <f t="shared" si="37"/>
        <v>83</v>
      </c>
      <c r="BD66" s="107">
        <f t="shared" si="37"/>
        <v>84</v>
      </c>
      <c r="BE66" s="106">
        <f t="shared" si="37"/>
        <v>84</v>
      </c>
      <c r="BF66" s="106">
        <f t="shared" si="37"/>
        <v>85</v>
      </c>
      <c r="BG66" s="106">
        <f t="shared" si="37"/>
        <v>85</v>
      </c>
      <c r="BH66" s="106">
        <f t="shared" si="37"/>
        <v>85</v>
      </c>
      <c r="BI66" s="107">
        <f t="shared" si="37"/>
        <v>86</v>
      </c>
      <c r="BJ66" s="106">
        <f t="shared" si="37"/>
        <v>86</v>
      </c>
      <c r="BK66" s="106">
        <f t="shared" si="37"/>
        <v>86</v>
      </c>
      <c r="BL66" s="106">
        <f t="shared" si="37"/>
        <v>87</v>
      </c>
      <c r="BM66" s="106">
        <f t="shared" si="37"/>
        <v>87</v>
      </c>
      <c r="BN66" s="107">
        <f t="shared" si="38"/>
        <v>87</v>
      </c>
      <c r="BO66" s="106">
        <f t="shared" si="38"/>
        <v>88</v>
      </c>
      <c r="BP66" s="106">
        <f t="shared" si="38"/>
        <v>88</v>
      </c>
      <c r="BQ66" s="106">
        <f t="shared" si="38"/>
        <v>88</v>
      </c>
      <c r="BR66" s="106">
        <f t="shared" si="38"/>
        <v>89</v>
      </c>
      <c r="BS66" s="107">
        <f t="shared" si="38"/>
        <v>89</v>
      </c>
      <c r="BT66" s="106">
        <f t="shared" si="38"/>
        <v>90</v>
      </c>
      <c r="BU66" s="106">
        <f t="shared" si="38"/>
        <v>90</v>
      </c>
      <c r="BV66" s="106">
        <f t="shared" si="38"/>
        <v>90</v>
      </c>
      <c r="BW66" s="106">
        <f t="shared" si="38"/>
        <v>91</v>
      </c>
      <c r="BX66" s="107">
        <f t="shared" si="38"/>
        <v>91</v>
      </c>
      <c r="BY66" s="106">
        <f t="shared" si="38"/>
        <v>91</v>
      </c>
      <c r="BZ66" s="106">
        <f t="shared" si="38"/>
        <v>92</v>
      </c>
      <c r="CA66" s="106">
        <f t="shared" si="38"/>
        <v>92</v>
      </c>
      <c r="CB66" s="106">
        <f t="shared" si="38"/>
        <v>92</v>
      </c>
      <c r="CC66" s="107">
        <f t="shared" si="38"/>
        <v>93</v>
      </c>
      <c r="CD66" s="106">
        <f t="shared" si="39"/>
        <v>93</v>
      </c>
      <c r="CE66" s="106">
        <f t="shared" si="39"/>
        <v>94</v>
      </c>
      <c r="CF66" s="106">
        <f t="shared" si="39"/>
        <v>94</v>
      </c>
      <c r="CG66" s="106">
        <f t="shared" si="39"/>
        <v>94</v>
      </c>
      <c r="CH66" s="107">
        <f t="shared" si="39"/>
        <v>95</v>
      </c>
      <c r="CI66" s="106">
        <f t="shared" si="39"/>
        <v>95</v>
      </c>
      <c r="CJ66" s="106">
        <f t="shared" si="39"/>
        <v>95</v>
      </c>
      <c r="CK66" s="106">
        <f t="shared" si="39"/>
        <v>96</v>
      </c>
      <c r="CL66" s="106">
        <f t="shared" si="39"/>
        <v>96</v>
      </c>
      <c r="CM66" s="107">
        <f t="shared" si="39"/>
        <v>96</v>
      </c>
      <c r="CN66" s="106">
        <f t="shared" si="39"/>
        <v>97</v>
      </c>
      <c r="CO66" s="106">
        <f t="shared" si="39"/>
        <v>97</v>
      </c>
      <c r="CP66" s="106">
        <f t="shared" si="39"/>
        <v>97</v>
      </c>
      <c r="CQ66" s="106">
        <f t="shared" si="39"/>
        <v>98</v>
      </c>
      <c r="CR66" s="107">
        <f t="shared" si="39"/>
        <v>98</v>
      </c>
      <c r="CS66" s="106">
        <f t="shared" si="32"/>
        <v>99</v>
      </c>
      <c r="CT66" s="106">
        <f t="shared" si="32"/>
        <v>99</v>
      </c>
      <c r="CU66" s="106">
        <f t="shared" si="32"/>
        <v>99</v>
      </c>
      <c r="CV66" s="106">
        <f t="shared" si="32"/>
        <v>100</v>
      </c>
      <c r="CW66" s="105">
        <f t="shared" si="11"/>
        <v>64</v>
      </c>
    </row>
    <row r="67" spans="1:104" s="17" customFormat="1" x14ac:dyDescent="0.25">
      <c r="A67" s="108">
        <f t="shared" si="10"/>
        <v>65</v>
      </c>
      <c r="B67" s="107">
        <f t="shared" si="35"/>
        <v>65</v>
      </c>
      <c r="C67" s="107">
        <f t="shared" si="35"/>
        <v>66</v>
      </c>
      <c r="D67" s="107">
        <f t="shared" si="35"/>
        <v>66</v>
      </c>
      <c r="E67" s="107">
        <f t="shared" si="35"/>
        <v>66</v>
      </c>
      <c r="F67" s="107">
        <f t="shared" si="35"/>
        <v>67</v>
      </c>
      <c r="G67" s="107">
        <f t="shared" si="35"/>
        <v>67</v>
      </c>
      <c r="H67" s="107">
        <f t="shared" si="35"/>
        <v>67</v>
      </c>
      <c r="I67" s="107">
        <f t="shared" si="35"/>
        <v>68</v>
      </c>
      <c r="J67" s="107">
        <f t="shared" si="35"/>
        <v>68</v>
      </c>
      <c r="K67" s="107">
        <f t="shared" si="35"/>
        <v>69</v>
      </c>
      <c r="L67" s="107">
        <f t="shared" si="35"/>
        <v>69</v>
      </c>
      <c r="M67" s="107">
        <f t="shared" si="35"/>
        <v>69</v>
      </c>
      <c r="N67" s="107">
        <f t="shared" si="35"/>
        <v>70</v>
      </c>
      <c r="O67" s="107">
        <f t="shared" si="35"/>
        <v>70</v>
      </c>
      <c r="P67" s="107">
        <f t="shared" si="35"/>
        <v>70</v>
      </c>
      <c r="Q67" s="107">
        <f t="shared" ref="Q67:AF82" si="40">ROUND($A67+(Q$2*(1-$A67/100)),0)</f>
        <v>71</v>
      </c>
      <c r="R67" s="107">
        <f t="shared" si="40"/>
        <v>71</v>
      </c>
      <c r="S67" s="107">
        <f t="shared" si="40"/>
        <v>71</v>
      </c>
      <c r="T67" s="107">
        <f t="shared" si="40"/>
        <v>72</v>
      </c>
      <c r="U67" s="107">
        <f t="shared" si="40"/>
        <v>72</v>
      </c>
      <c r="V67" s="107">
        <f t="shared" si="40"/>
        <v>72</v>
      </c>
      <c r="W67" s="107">
        <f t="shared" si="40"/>
        <v>73</v>
      </c>
      <c r="X67" s="107">
        <f t="shared" si="40"/>
        <v>73</v>
      </c>
      <c r="Y67" s="107">
        <f t="shared" si="40"/>
        <v>73</v>
      </c>
      <c r="Z67" s="107">
        <f t="shared" si="40"/>
        <v>74</v>
      </c>
      <c r="AA67" s="107">
        <f t="shared" si="40"/>
        <v>74</v>
      </c>
      <c r="AB67" s="107">
        <f t="shared" si="40"/>
        <v>74</v>
      </c>
      <c r="AC67" s="107">
        <f t="shared" si="40"/>
        <v>75</v>
      </c>
      <c r="AD67" s="107">
        <f t="shared" si="40"/>
        <v>75</v>
      </c>
      <c r="AE67" s="107">
        <f t="shared" si="40"/>
        <v>76</v>
      </c>
      <c r="AF67" s="107">
        <f t="shared" si="40"/>
        <v>76</v>
      </c>
      <c r="AG67" s="107">
        <f t="shared" ref="AG67:AG82" si="41">ROUND($A67+(AG$2*(1-$A67/100)),0)</f>
        <v>76</v>
      </c>
      <c r="AH67" s="107">
        <f t="shared" si="36"/>
        <v>77</v>
      </c>
      <c r="AI67" s="107">
        <f t="shared" si="36"/>
        <v>77</v>
      </c>
      <c r="AJ67" s="107">
        <f t="shared" si="36"/>
        <v>77</v>
      </c>
      <c r="AK67" s="107">
        <f t="shared" si="36"/>
        <v>78</v>
      </c>
      <c r="AL67" s="107">
        <f t="shared" si="36"/>
        <v>78</v>
      </c>
      <c r="AM67" s="107">
        <f t="shared" si="36"/>
        <v>78</v>
      </c>
      <c r="AN67" s="107">
        <f t="shared" si="36"/>
        <v>79</v>
      </c>
      <c r="AO67" s="107">
        <f t="shared" si="36"/>
        <v>79</v>
      </c>
      <c r="AP67" s="107">
        <f t="shared" si="36"/>
        <v>79</v>
      </c>
      <c r="AQ67" s="107">
        <f t="shared" si="36"/>
        <v>80</v>
      </c>
      <c r="AR67" s="107">
        <f t="shared" si="36"/>
        <v>80</v>
      </c>
      <c r="AS67" s="107">
        <f t="shared" si="36"/>
        <v>80</v>
      </c>
      <c r="AT67" s="107">
        <f t="shared" si="36"/>
        <v>81</v>
      </c>
      <c r="AU67" s="107">
        <f t="shared" si="36"/>
        <v>81</v>
      </c>
      <c r="AV67" s="107">
        <f t="shared" si="36"/>
        <v>81</v>
      </c>
      <c r="AW67" s="107">
        <f t="shared" si="36"/>
        <v>82</v>
      </c>
      <c r="AX67" s="107">
        <f t="shared" si="37"/>
        <v>82</v>
      </c>
      <c r="AY67" s="107">
        <f t="shared" si="37"/>
        <v>83</v>
      </c>
      <c r="AZ67" s="107">
        <f t="shared" si="37"/>
        <v>83</v>
      </c>
      <c r="BA67" s="107">
        <f t="shared" si="37"/>
        <v>83</v>
      </c>
      <c r="BB67" s="107">
        <f t="shared" si="37"/>
        <v>84</v>
      </c>
      <c r="BC67" s="107">
        <f t="shared" si="37"/>
        <v>84</v>
      </c>
      <c r="BD67" s="107">
        <f t="shared" si="37"/>
        <v>84</v>
      </c>
      <c r="BE67" s="107">
        <f t="shared" si="37"/>
        <v>85</v>
      </c>
      <c r="BF67" s="107">
        <f t="shared" si="37"/>
        <v>85</v>
      </c>
      <c r="BG67" s="107">
        <f t="shared" si="37"/>
        <v>85</v>
      </c>
      <c r="BH67" s="107">
        <f t="shared" si="37"/>
        <v>86</v>
      </c>
      <c r="BI67" s="107">
        <f t="shared" si="37"/>
        <v>86</v>
      </c>
      <c r="BJ67" s="107">
        <f t="shared" si="37"/>
        <v>86</v>
      </c>
      <c r="BK67" s="107">
        <f t="shared" si="37"/>
        <v>87</v>
      </c>
      <c r="BL67" s="107">
        <f t="shared" si="37"/>
        <v>87</v>
      </c>
      <c r="BM67" s="107">
        <f t="shared" si="37"/>
        <v>87</v>
      </c>
      <c r="BN67" s="107">
        <f t="shared" si="38"/>
        <v>88</v>
      </c>
      <c r="BO67" s="107">
        <f t="shared" si="38"/>
        <v>88</v>
      </c>
      <c r="BP67" s="107">
        <f t="shared" si="38"/>
        <v>88</v>
      </c>
      <c r="BQ67" s="107">
        <f t="shared" si="38"/>
        <v>89</v>
      </c>
      <c r="BR67" s="107">
        <f t="shared" si="38"/>
        <v>89</v>
      </c>
      <c r="BS67" s="107">
        <f t="shared" si="38"/>
        <v>90</v>
      </c>
      <c r="BT67" s="107">
        <f t="shared" si="38"/>
        <v>90</v>
      </c>
      <c r="BU67" s="107">
        <f t="shared" si="38"/>
        <v>90</v>
      </c>
      <c r="BV67" s="107">
        <f t="shared" si="38"/>
        <v>91</v>
      </c>
      <c r="BW67" s="107">
        <f t="shared" si="38"/>
        <v>91</v>
      </c>
      <c r="BX67" s="107">
        <f t="shared" si="38"/>
        <v>91</v>
      </c>
      <c r="BY67" s="107">
        <f t="shared" si="38"/>
        <v>92</v>
      </c>
      <c r="BZ67" s="107">
        <f t="shared" si="38"/>
        <v>92</v>
      </c>
      <c r="CA67" s="107">
        <f t="shared" si="38"/>
        <v>92</v>
      </c>
      <c r="CB67" s="107">
        <f t="shared" si="38"/>
        <v>93</v>
      </c>
      <c r="CC67" s="107">
        <f t="shared" si="38"/>
        <v>93</v>
      </c>
      <c r="CD67" s="107">
        <f t="shared" si="39"/>
        <v>93</v>
      </c>
      <c r="CE67" s="107">
        <f t="shared" si="39"/>
        <v>94</v>
      </c>
      <c r="CF67" s="107">
        <f t="shared" si="39"/>
        <v>94</v>
      </c>
      <c r="CG67" s="107">
        <f t="shared" si="39"/>
        <v>94</v>
      </c>
      <c r="CH67" s="107">
        <f t="shared" si="39"/>
        <v>95</v>
      </c>
      <c r="CI67" s="107">
        <f t="shared" si="39"/>
        <v>95</v>
      </c>
      <c r="CJ67" s="107">
        <f t="shared" si="39"/>
        <v>95</v>
      </c>
      <c r="CK67" s="107">
        <f t="shared" si="39"/>
        <v>96</v>
      </c>
      <c r="CL67" s="107">
        <f t="shared" si="39"/>
        <v>96</v>
      </c>
      <c r="CM67" s="107">
        <f t="shared" si="39"/>
        <v>97</v>
      </c>
      <c r="CN67" s="107">
        <f t="shared" si="39"/>
        <v>97</v>
      </c>
      <c r="CO67" s="107">
        <f t="shared" si="39"/>
        <v>97</v>
      </c>
      <c r="CP67" s="107">
        <f t="shared" si="39"/>
        <v>98</v>
      </c>
      <c r="CQ67" s="107">
        <f t="shared" si="39"/>
        <v>98</v>
      </c>
      <c r="CR67" s="107">
        <f t="shared" si="39"/>
        <v>98</v>
      </c>
      <c r="CS67" s="107">
        <f t="shared" si="32"/>
        <v>99</v>
      </c>
      <c r="CT67" s="107">
        <f t="shared" si="32"/>
        <v>99</v>
      </c>
      <c r="CU67" s="107">
        <f t="shared" si="32"/>
        <v>99</v>
      </c>
      <c r="CV67" s="107">
        <f t="shared" si="32"/>
        <v>100</v>
      </c>
      <c r="CW67" s="108">
        <f t="shared" si="11"/>
        <v>65</v>
      </c>
      <c r="CX67"/>
      <c r="CY67"/>
      <c r="CZ67"/>
    </row>
    <row r="68" spans="1:104" x14ac:dyDescent="0.25">
      <c r="A68" s="105">
        <f t="shared" si="10"/>
        <v>66</v>
      </c>
      <c r="B68" s="106">
        <f t="shared" ref="B68:Q83" si="42">ROUND($A68+(B$2*(1-$A68/100)),0)</f>
        <v>66</v>
      </c>
      <c r="C68" s="106">
        <f t="shared" si="42"/>
        <v>67</v>
      </c>
      <c r="D68" s="106">
        <f t="shared" si="42"/>
        <v>67</v>
      </c>
      <c r="E68" s="106">
        <f t="shared" si="42"/>
        <v>67</v>
      </c>
      <c r="F68" s="107">
        <f t="shared" si="42"/>
        <v>68</v>
      </c>
      <c r="G68" s="106">
        <f t="shared" si="42"/>
        <v>68</v>
      </c>
      <c r="H68" s="106">
        <f t="shared" si="42"/>
        <v>68</v>
      </c>
      <c r="I68" s="106">
        <f t="shared" si="42"/>
        <v>69</v>
      </c>
      <c r="J68" s="106">
        <f t="shared" si="42"/>
        <v>69</v>
      </c>
      <c r="K68" s="107">
        <f t="shared" si="42"/>
        <v>69</v>
      </c>
      <c r="L68" s="106">
        <f t="shared" si="42"/>
        <v>70</v>
      </c>
      <c r="M68" s="106">
        <f t="shared" si="42"/>
        <v>70</v>
      </c>
      <c r="N68" s="106">
        <f t="shared" si="42"/>
        <v>70</v>
      </c>
      <c r="O68" s="106">
        <f t="shared" si="42"/>
        <v>71</v>
      </c>
      <c r="P68" s="107">
        <f t="shared" si="42"/>
        <v>71</v>
      </c>
      <c r="Q68" s="106">
        <f t="shared" si="40"/>
        <v>71</v>
      </c>
      <c r="R68" s="106">
        <f t="shared" si="40"/>
        <v>72</v>
      </c>
      <c r="S68" s="106">
        <f t="shared" si="40"/>
        <v>72</v>
      </c>
      <c r="T68" s="106">
        <f t="shared" si="40"/>
        <v>72</v>
      </c>
      <c r="U68" s="107">
        <f t="shared" si="40"/>
        <v>73</v>
      </c>
      <c r="V68" s="106">
        <f t="shared" si="40"/>
        <v>73</v>
      </c>
      <c r="W68" s="106">
        <f t="shared" si="40"/>
        <v>73</v>
      </c>
      <c r="X68" s="106">
        <f t="shared" si="40"/>
        <v>74</v>
      </c>
      <c r="Y68" s="106">
        <f t="shared" si="40"/>
        <v>74</v>
      </c>
      <c r="Z68" s="107">
        <f t="shared" si="40"/>
        <v>75</v>
      </c>
      <c r="AA68" s="106">
        <f t="shared" si="40"/>
        <v>75</v>
      </c>
      <c r="AB68" s="106">
        <f t="shared" si="40"/>
        <v>75</v>
      </c>
      <c r="AC68" s="106">
        <f t="shared" si="40"/>
        <v>76</v>
      </c>
      <c r="AD68" s="106">
        <f t="shared" si="40"/>
        <v>76</v>
      </c>
      <c r="AE68" s="107">
        <f t="shared" si="40"/>
        <v>76</v>
      </c>
      <c r="AF68" s="106">
        <f t="shared" si="40"/>
        <v>77</v>
      </c>
      <c r="AG68" s="106">
        <f t="shared" si="41"/>
        <v>77</v>
      </c>
      <c r="AH68" s="106">
        <f t="shared" si="36"/>
        <v>77</v>
      </c>
      <c r="AI68" s="106">
        <f t="shared" si="36"/>
        <v>78</v>
      </c>
      <c r="AJ68" s="107">
        <f t="shared" si="36"/>
        <v>78</v>
      </c>
      <c r="AK68" s="106">
        <f t="shared" si="36"/>
        <v>78</v>
      </c>
      <c r="AL68" s="106">
        <f t="shared" si="36"/>
        <v>79</v>
      </c>
      <c r="AM68" s="106">
        <f t="shared" si="36"/>
        <v>79</v>
      </c>
      <c r="AN68" s="106">
        <f t="shared" si="36"/>
        <v>79</v>
      </c>
      <c r="AO68" s="107">
        <f t="shared" si="36"/>
        <v>80</v>
      </c>
      <c r="AP68" s="106">
        <f t="shared" si="36"/>
        <v>80</v>
      </c>
      <c r="AQ68" s="106">
        <f t="shared" si="36"/>
        <v>80</v>
      </c>
      <c r="AR68" s="106">
        <f t="shared" si="36"/>
        <v>81</v>
      </c>
      <c r="AS68" s="106">
        <f t="shared" si="36"/>
        <v>81</v>
      </c>
      <c r="AT68" s="107">
        <f t="shared" si="36"/>
        <v>81</v>
      </c>
      <c r="AU68" s="106">
        <f t="shared" si="36"/>
        <v>82</v>
      </c>
      <c r="AV68" s="106">
        <f t="shared" si="36"/>
        <v>82</v>
      </c>
      <c r="AW68" s="106">
        <f t="shared" si="36"/>
        <v>82</v>
      </c>
      <c r="AX68" s="106">
        <f t="shared" si="37"/>
        <v>83</v>
      </c>
      <c r="AY68" s="107">
        <f t="shared" si="37"/>
        <v>83</v>
      </c>
      <c r="AZ68" s="106">
        <f t="shared" si="37"/>
        <v>83</v>
      </c>
      <c r="BA68" s="106">
        <f t="shared" si="37"/>
        <v>84</v>
      </c>
      <c r="BB68" s="106">
        <f t="shared" si="37"/>
        <v>84</v>
      </c>
      <c r="BC68" s="106">
        <f t="shared" si="37"/>
        <v>84</v>
      </c>
      <c r="BD68" s="107">
        <f t="shared" si="37"/>
        <v>85</v>
      </c>
      <c r="BE68" s="106">
        <f t="shared" si="37"/>
        <v>85</v>
      </c>
      <c r="BF68" s="106">
        <f t="shared" si="37"/>
        <v>85</v>
      </c>
      <c r="BG68" s="106">
        <f t="shared" si="37"/>
        <v>86</v>
      </c>
      <c r="BH68" s="106">
        <f t="shared" si="37"/>
        <v>86</v>
      </c>
      <c r="BI68" s="107">
        <f t="shared" si="37"/>
        <v>86</v>
      </c>
      <c r="BJ68" s="106">
        <f t="shared" si="37"/>
        <v>87</v>
      </c>
      <c r="BK68" s="106">
        <f t="shared" si="37"/>
        <v>87</v>
      </c>
      <c r="BL68" s="106">
        <f t="shared" si="37"/>
        <v>87</v>
      </c>
      <c r="BM68" s="106">
        <f t="shared" si="37"/>
        <v>88</v>
      </c>
      <c r="BN68" s="107">
        <f t="shared" si="38"/>
        <v>88</v>
      </c>
      <c r="BO68" s="106">
        <f t="shared" si="38"/>
        <v>88</v>
      </c>
      <c r="BP68" s="106">
        <f t="shared" si="38"/>
        <v>89</v>
      </c>
      <c r="BQ68" s="106">
        <f t="shared" si="38"/>
        <v>89</v>
      </c>
      <c r="BR68" s="106">
        <f t="shared" si="38"/>
        <v>89</v>
      </c>
      <c r="BS68" s="107">
        <f t="shared" si="38"/>
        <v>90</v>
      </c>
      <c r="BT68" s="106">
        <f t="shared" si="38"/>
        <v>90</v>
      </c>
      <c r="BU68" s="106">
        <f t="shared" si="38"/>
        <v>90</v>
      </c>
      <c r="BV68" s="106">
        <f t="shared" si="38"/>
        <v>91</v>
      </c>
      <c r="BW68" s="106">
        <f t="shared" si="38"/>
        <v>91</v>
      </c>
      <c r="BX68" s="107">
        <f t="shared" si="38"/>
        <v>92</v>
      </c>
      <c r="BY68" s="106">
        <f t="shared" si="38"/>
        <v>92</v>
      </c>
      <c r="BZ68" s="106">
        <f t="shared" si="38"/>
        <v>92</v>
      </c>
      <c r="CA68" s="106">
        <f t="shared" si="38"/>
        <v>93</v>
      </c>
      <c r="CB68" s="106">
        <f t="shared" si="38"/>
        <v>93</v>
      </c>
      <c r="CC68" s="107">
        <f t="shared" si="38"/>
        <v>93</v>
      </c>
      <c r="CD68" s="106">
        <f t="shared" si="39"/>
        <v>94</v>
      </c>
      <c r="CE68" s="106">
        <f t="shared" si="39"/>
        <v>94</v>
      </c>
      <c r="CF68" s="106">
        <f t="shared" si="39"/>
        <v>94</v>
      </c>
      <c r="CG68" s="106">
        <f t="shared" si="39"/>
        <v>95</v>
      </c>
      <c r="CH68" s="107">
        <f t="shared" si="39"/>
        <v>95</v>
      </c>
      <c r="CI68" s="106">
        <f t="shared" si="39"/>
        <v>95</v>
      </c>
      <c r="CJ68" s="106">
        <f t="shared" si="39"/>
        <v>96</v>
      </c>
      <c r="CK68" s="106">
        <f t="shared" si="39"/>
        <v>96</v>
      </c>
      <c r="CL68" s="106">
        <f t="shared" si="39"/>
        <v>96</v>
      </c>
      <c r="CM68" s="107">
        <f t="shared" si="39"/>
        <v>97</v>
      </c>
      <c r="CN68" s="106">
        <f t="shared" si="39"/>
        <v>97</v>
      </c>
      <c r="CO68" s="106">
        <f t="shared" si="39"/>
        <v>97</v>
      </c>
      <c r="CP68" s="106">
        <f t="shared" si="39"/>
        <v>98</v>
      </c>
      <c r="CQ68" s="106">
        <f t="shared" si="39"/>
        <v>98</v>
      </c>
      <c r="CR68" s="107">
        <f t="shared" si="39"/>
        <v>98</v>
      </c>
      <c r="CS68" s="106">
        <f t="shared" si="32"/>
        <v>99</v>
      </c>
      <c r="CT68" s="106">
        <f t="shared" si="32"/>
        <v>99</v>
      </c>
      <c r="CU68" s="106">
        <f t="shared" si="32"/>
        <v>99</v>
      </c>
      <c r="CV68" s="106">
        <f t="shared" si="32"/>
        <v>100</v>
      </c>
      <c r="CW68" s="105">
        <f t="shared" si="11"/>
        <v>66</v>
      </c>
    </row>
    <row r="69" spans="1:104" x14ac:dyDescent="0.25">
      <c r="A69" s="105">
        <f t="shared" si="10"/>
        <v>67</v>
      </c>
      <c r="B69" s="106">
        <f t="shared" si="42"/>
        <v>67</v>
      </c>
      <c r="C69" s="106">
        <f t="shared" si="42"/>
        <v>68</v>
      </c>
      <c r="D69" s="106">
        <f t="shared" si="42"/>
        <v>68</v>
      </c>
      <c r="E69" s="106">
        <f t="shared" si="42"/>
        <v>68</v>
      </c>
      <c r="F69" s="107">
        <f t="shared" si="42"/>
        <v>69</v>
      </c>
      <c r="G69" s="106">
        <f t="shared" si="42"/>
        <v>69</v>
      </c>
      <c r="H69" s="106">
        <f t="shared" si="42"/>
        <v>69</v>
      </c>
      <c r="I69" s="106">
        <f t="shared" si="42"/>
        <v>70</v>
      </c>
      <c r="J69" s="106">
        <f t="shared" si="42"/>
        <v>70</v>
      </c>
      <c r="K69" s="107">
        <f t="shared" si="42"/>
        <v>70</v>
      </c>
      <c r="L69" s="106">
        <f t="shared" si="42"/>
        <v>71</v>
      </c>
      <c r="M69" s="106">
        <f t="shared" si="42"/>
        <v>71</v>
      </c>
      <c r="N69" s="106">
        <f t="shared" si="42"/>
        <v>71</v>
      </c>
      <c r="O69" s="106">
        <f t="shared" si="42"/>
        <v>72</v>
      </c>
      <c r="P69" s="107">
        <f t="shared" si="42"/>
        <v>72</v>
      </c>
      <c r="Q69" s="106">
        <f t="shared" si="40"/>
        <v>72</v>
      </c>
      <c r="R69" s="106">
        <f t="shared" si="40"/>
        <v>73</v>
      </c>
      <c r="S69" s="106">
        <f t="shared" si="40"/>
        <v>73</v>
      </c>
      <c r="T69" s="106">
        <f t="shared" si="40"/>
        <v>73</v>
      </c>
      <c r="U69" s="107">
        <f t="shared" si="40"/>
        <v>74</v>
      </c>
      <c r="V69" s="106">
        <f t="shared" si="40"/>
        <v>74</v>
      </c>
      <c r="W69" s="106">
        <f t="shared" si="40"/>
        <v>74</v>
      </c>
      <c r="X69" s="106">
        <f t="shared" si="40"/>
        <v>75</v>
      </c>
      <c r="Y69" s="106">
        <f t="shared" si="40"/>
        <v>75</v>
      </c>
      <c r="Z69" s="107">
        <f t="shared" si="40"/>
        <v>75</v>
      </c>
      <c r="AA69" s="106">
        <f t="shared" si="40"/>
        <v>76</v>
      </c>
      <c r="AB69" s="106">
        <f t="shared" si="40"/>
        <v>76</v>
      </c>
      <c r="AC69" s="106">
        <f t="shared" si="40"/>
        <v>76</v>
      </c>
      <c r="AD69" s="106">
        <f t="shared" si="40"/>
        <v>77</v>
      </c>
      <c r="AE69" s="107">
        <f t="shared" si="40"/>
        <v>77</v>
      </c>
      <c r="AF69" s="106">
        <f t="shared" si="40"/>
        <v>77</v>
      </c>
      <c r="AG69" s="106">
        <f t="shared" si="41"/>
        <v>78</v>
      </c>
      <c r="AH69" s="106">
        <f t="shared" si="36"/>
        <v>78</v>
      </c>
      <c r="AI69" s="106">
        <f t="shared" si="36"/>
        <v>78</v>
      </c>
      <c r="AJ69" s="107">
        <f t="shared" si="36"/>
        <v>79</v>
      </c>
      <c r="AK69" s="106">
        <f t="shared" si="36"/>
        <v>79</v>
      </c>
      <c r="AL69" s="106">
        <f t="shared" si="36"/>
        <v>79</v>
      </c>
      <c r="AM69" s="106">
        <f t="shared" si="36"/>
        <v>80</v>
      </c>
      <c r="AN69" s="106">
        <f t="shared" si="36"/>
        <v>80</v>
      </c>
      <c r="AO69" s="107">
        <f t="shared" si="36"/>
        <v>80</v>
      </c>
      <c r="AP69" s="106">
        <f t="shared" si="36"/>
        <v>81</v>
      </c>
      <c r="AQ69" s="106">
        <f t="shared" si="36"/>
        <v>81</v>
      </c>
      <c r="AR69" s="106">
        <f t="shared" si="36"/>
        <v>81</v>
      </c>
      <c r="AS69" s="106">
        <f t="shared" si="36"/>
        <v>82</v>
      </c>
      <c r="AT69" s="107">
        <f t="shared" si="36"/>
        <v>82</v>
      </c>
      <c r="AU69" s="106">
        <f t="shared" si="36"/>
        <v>82</v>
      </c>
      <c r="AV69" s="106">
        <f t="shared" si="36"/>
        <v>83</v>
      </c>
      <c r="AW69" s="106">
        <f t="shared" si="36"/>
        <v>83</v>
      </c>
      <c r="AX69" s="106">
        <f t="shared" si="37"/>
        <v>83</v>
      </c>
      <c r="AY69" s="107">
        <f t="shared" si="37"/>
        <v>84</v>
      </c>
      <c r="AZ69" s="106">
        <f t="shared" si="37"/>
        <v>84</v>
      </c>
      <c r="BA69" s="106">
        <f t="shared" si="37"/>
        <v>84</v>
      </c>
      <c r="BB69" s="106">
        <f t="shared" si="37"/>
        <v>84</v>
      </c>
      <c r="BC69" s="106">
        <f t="shared" si="37"/>
        <v>85</v>
      </c>
      <c r="BD69" s="107">
        <f t="shared" si="37"/>
        <v>85</v>
      </c>
      <c r="BE69" s="106">
        <f t="shared" si="37"/>
        <v>85</v>
      </c>
      <c r="BF69" s="106">
        <f t="shared" si="37"/>
        <v>86</v>
      </c>
      <c r="BG69" s="106">
        <f t="shared" si="37"/>
        <v>86</v>
      </c>
      <c r="BH69" s="106">
        <f t="shared" si="37"/>
        <v>86</v>
      </c>
      <c r="BI69" s="107">
        <f t="shared" si="37"/>
        <v>87</v>
      </c>
      <c r="BJ69" s="106">
        <f t="shared" si="37"/>
        <v>87</v>
      </c>
      <c r="BK69" s="106">
        <f t="shared" si="37"/>
        <v>87</v>
      </c>
      <c r="BL69" s="106">
        <f t="shared" si="37"/>
        <v>88</v>
      </c>
      <c r="BM69" s="106">
        <f t="shared" si="37"/>
        <v>88</v>
      </c>
      <c r="BN69" s="107">
        <f t="shared" si="38"/>
        <v>88</v>
      </c>
      <c r="BO69" s="106">
        <f t="shared" si="38"/>
        <v>89</v>
      </c>
      <c r="BP69" s="106">
        <f t="shared" si="38"/>
        <v>89</v>
      </c>
      <c r="BQ69" s="106">
        <f t="shared" si="38"/>
        <v>89</v>
      </c>
      <c r="BR69" s="106">
        <f t="shared" si="38"/>
        <v>90</v>
      </c>
      <c r="BS69" s="107">
        <f t="shared" si="38"/>
        <v>90</v>
      </c>
      <c r="BT69" s="106">
        <f t="shared" si="38"/>
        <v>90</v>
      </c>
      <c r="BU69" s="106">
        <f t="shared" si="38"/>
        <v>91</v>
      </c>
      <c r="BV69" s="106">
        <f t="shared" si="38"/>
        <v>91</v>
      </c>
      <c r="BW69" s="106">
        <f t="shared" si="38"/>
        <v>91</v>
      </c>
      <c r="BX69" s="107">
        <f t="shared" si="38"/>
        <v>92</v>
      </c>
      <c r="BY69" s="106">
        <f t="shared" si="38"/>
        <v>92</v>
      </c>
      <c r="BZ69" s="106">
        <f t="shared" si="38"/>
        <v>92</v>
      </c>
      <c r="CA69" s="106">
        <f t="shared" si="38"/>
        <v>93</v>
      </c>
      <c r="CB69" s="106">
        <f t="shared" si="38"/>
        <v>93</v>
      </c>
      <c r="CC69" s="107">
        <f t="shared" si="38"/>
        <v>93</v>
      </c>
      <c r="CD69" s="106">
        <f t="shared" si="39"/>
        <v>94</v>
      </c>
      <c r="CE69" s="106">
        <f t="shared" si="39"/>
        <v>94</v>
      </c>
      <c r="CF69" s="106">
        <f t="shared" si="39"/>
        <v>94</v>
      </c>
      <c r="CG69" s="106">
        <f t="shared" si="39"/>
        <v>95</v>
      </c>
      <c r="CH69" s="107">
        <f t="shared" si="39"/>
        <v>95</v>
      </c>
      <c r="CI69" s="106">
        <f t="shared" si="39"/>
        <v>95</v>
      </c>
      <c r="CJ69" s="106">
        <f t="shared" si="39"/>
        <v>96</v>
      </c>
      <c r="CK69" s="106">
        <f t="shared" si="39"/>
        <v>96</v>
      </c>
      <c r="CL69" s="106">
        <f t="shared" si="39"/>
        <v>96</v>
      </c>
      <c r="CM69" s="107">
        <f t="shared" si="39"/>
        <v>97</v>
      </c>
      <c r="CN69" s="106">
        <f t="shared" si="39"/>
        <v>97</v>
      </c>
      <c r="CO69" s="106">
        <f t="shared" si="39"/>
        <v>97</v>
      </c>
      <c r="CP69" s="106">
        <f t="shared" si="39"/>
        <v>98</v>
      </c>
      <c r="CQ69" s="106">
        <f t="shared" si="39"/>
        <v>98</v>
      </c>
      <c r="CR69" s="107">
        <f t="shared" si="39"/>
        <v>98</v>
      </c>
      <c r="CS69" s="106">
        <f t="shared" si="39"/>
        <v>99</v>
      </c>
      <c r="CT69" s="106">
        <f t="shared" ref="CT69:CV88" si="43">ROUND($A69+(CT$2*(1-$A69/100)),0)</f>
        <v>99</v>
      </c>
      <c r="CU69" s="106">
        <f t="shared" si="43"/>
        <v>99</v>
      </c>
      <c r="CV69" s="106">
        <f t="shared" si="43"/>
        <v>100</v>
      </c>
      <c r="CW69" s="105">
        <f t="shared" si="11"/>
        <v>67</v>
      </c>
    </row>
    <row r="70" spans="1:104" x14ac:dyDescent="0.25">
      <c r="A70" s="105">
        <f t="shared" si="10"/>
        <v>68</v>
      </c>
      <c r="B70" s="106">
        <f t="shared" si="42"/>
        <v>68</v>
      </c>
      <c r="C70" s="106">
        <f t="shared" si="42"/>
        <v>69</v>
      </c>
      <c r="D70" s="106">
        <f t="shared" si="42"/>
        <v>69</v>
      </c>
      <c r="E70" s="106">
        <f t="shared" si="42"/>
        <v>69</v>
      </c>
      <c r="F70" s="107">
        <f t="shared" si="42"/>
        <v>70</v>
      </c>
      <c r="G70" s="106">
        <f t="shared" si="42"/>
        <v>70</v>
      </c>
      <c r="H70" s="106">
        <f t="shared" si="42"/>
        <v>70</v>
      </c>
      <c r="I70" s="106">
        <f t="shared" si="42"/>
        <v>71</v>
      </c>
      <c r="J70" s="106">
        <f t="shared" si="42"/>
        <v>71</v>
      </c>
      <c r="K70" s="107">
        <f t="shared" si="42"/>
        <v>71</v>
      </c>
      <c r="L70" s="106">
        <f t="shared" si="42"/>
        <v>72</v>
      </c>
      <c r="M70" s="106">
        <f t="shared" si="42"/>
        <v>72</v>
      </c>
      <c r="N70" s="106">
        <f t="shared" si="42"/>
        <v>72</v>
      </c>
      <c r="O70" s="106">
        <f t="shared" si="42"/>
        <v>72</v>
      </c>
      <c r="P70" s="107">
        <f t="shared" si="42"/>
        <v>73</v>
      </c>
      <c r="Q70" s="106">
        <f t="shared" si="40"/>
        <v>73</v>
      </c>
      <c r="R70" s="106">
        <f t="shared" si="40"/>
        <v>73</v>
      </c>
      <c r="S70" s="106">
        <f t="shared" si="40"/>
        <v>74</v>
      </c>
      <c r="T70" s="106">
        <f t="shared" si="40"/>
        <v>74</v>
      </c>
      <c r="U70" s="107">
        <f t="shared" si="40"/>
        <v>74</v>
      </c>
      <c r="V70" s="106">
        <f t="shared" si="40"/>
        <v>75</v>
      </c>
      <c r="W70" s="106">
        <f t="shared" si="40"/>
        <v>75</v>
      </c>
      <c r="X70" s="106">
        <f t="shared" si="40"/>
        <v>75</v>
      </c>
      <c r="Y70" s="106">
        <f t="shared" si="40"/>
        <v>76</v>
      </c>
      <c r="Z70" s="107">
        <f t="shared" si="40"/>
        <v>76</v>
      </c>
      <c r="AA70" s="106">
        <f t="shared" si="40"/>
        <v>76</v>
      </c>
      <c r="AB70" s="106">
        <f t="shared" si="40"/>
        <v>77</v>
      </c>
      <c r="AC70" s="106">
        <f t="shared" si="40"/>
        <v>77</v>
      </c>
      <c r="AD70" s="106">
        <f t="shared" si="40"/>
        <v>77</v>
      </c>
      <c r="AE70" s="107">
        <f t="shared" si="40"/>
        <v>78</v>
      </c>
      <c r="AF70" s="106">
        <f t="shared" si="40"/>
        <v>78</v>
      </c>
      <c r="AG70" s="106">
        <f t="shared" si="41"/>
        <v>78</v>
      </c>
      <c r="AH70" s="106">
        <f t="shared" si="36"/>
        <v>79</v>
      </c>
      <c r="AI70" s="106">
        <f t="shared" si="36"/>
        <v>79</v>
      </c>
      <c r="AJ70" s="107">
        <f t="shared" si="36"/>
        <v>79</v>
      </c>
      <c r="AK70" s="106">
        <f t="shared" si="36"/>
        <v>80</v>
      </c>
      <c r="AL70" s="106">
        <f t="shared" si="36"/>
        <v>80</v>
      </c>
      <c r="AM70" s="106">
        <f t="shared" si="36"/>
        <v>80</v>
      </c>
      <c r="AN70" s="106">
        <f t="shared" si="36"/>
        <v>80</v>
      </c>
      <c r="AO70" s="107">
        <f t="shared" si="36"/>
        <v>81</v>
      </c>
      <c r="AP70" s="106">
        <f t="shared" si="36"/>
        <v>81</v>
      </c>
      <c r="AQ70" s="106">
        <f t="shared" si="36"/>
        <v>81</v>
      </c>
      <c r="AR70" s="106">
        <f t="shared" si="36"/>
        <v>82</v>
      </c>
      <c r="AS70" s="106">
        <f t="shared" si="36"/>
        <v>82</v>
      </c>
      <c r="AT70" s="107">
        <f t="shared" si="36"/>
        <v>82</v>
      </c>
      <c r="AU70" s="106">
        <f t="shared" si="36"/>
        <v>83</v>
      </c>
      <c r="AV70" s="106">
        <f t="shared" si="36"/>
        <v>83</v>
      </c>
      <c r="AW70" s="106">
        <f t="shared" si="36"/>
        <v>83</v>
      </c>
      <c r="AX70" s="106">
        <f t="shared" si="37"/>
        <v>84</v>
      </c>
      <c r="AY70" s="107">
        <f t="shared" si="37"/>
        <v>84</v>
      </c>
      <c r="AZ70" s="106">
        <f t="shared" si="37"/>
        <v>84</v>
      </c>
      <c r="BA70" s="106">
        <f t="shared" si="37"/>
        <v>85</v>
      </c>
      <c r="BB70" s="106">
        <f t="shared" si="37"/>
        <v>85</v>
      </c>
      <c r="BC70" s="106">
        <f t="shared" si="37"/>
        <v>85</v>
      </c>
      <c r="BD70" s="107">
        <f t="shared" si="37"/>
        <v>86</v>
      </c>
      <c r="BE70" s="106">
        <f t="shared" si="37"/>
        <v>86</v>
      </c>
      <c r="BF70" s="106">
        <f t="shared" si="37"/>
        <v>86</v>
      </c>
      <c r="BG70" s="106">
        <f t="shared" si="37"/>
        <v>87</v>
      </c>
      <c r="BH70" s="106">
        <f t="shared" si="37"/>
        <v>87</v>
      </c>
      <c r="BI70" s="107">
        <f t="shared" si="37"/>
        <v>87</v>
      </c>
      <c r="BJ70" s="106">
        <f t="shared" si="37"/>
        <v>88</v>
      </c>
      <c r="BK70" s="106">
        <f t="shared" si="37"/>
        <v>88</v>
      </c>
      <c r="BL70" s="106">
        <f t="shared" si="37"/>
        <v>88</v>
      </c>
      <c r="BM70" s="106">
        <f t="shared" si="37"/>
        <v>88</v>
      </c>
      <c r="BN70" s="107">
        <f t="shared" si="38"/>
        <v>89</v>
      </c>
      <c r="BO70" s="106">
        <f t="shared" si="38"/>
        <v>89</v>
      </c>
      <c r="BP70" s="106">
        <f t="shared" si="38"/>
        <v>89</v>
      </c>
      <c r="BQ70" s="106">
        <f t="shared" si="38"/>
        <v>90</v>
      </c>
      <c r="BR70" s="106">
        <f t="shared" si="38"/>
        <v>90</v>
      </c>
      <c r="BS70" s="107">
        <f t="shared" si="38"/>
        <v>90</v>
      </c>
      <c r="BT70" s="106">
        <f t="shared" si="38"/>
        <v>91</v>
      </c>
      <c r="BU70" s="106">
        <f t="shared" si="38"/>
        <v>91</v>
      </c>
      <c r="BV70" s="106">
        <f t="shared" si="38"/>
        <v>91</v>
      </c>
      <c r="BW70" s="106">
        <f t="shared" si="38"/>
        <v>92</v>
      </c>
      <c r="BX70" s="107">
        <f t="shared" si="38"/>
        <v>92</v>
      </c>
      <c r="BY70" s="106">
        <f t="shared" si="38"/>
        <v>92</v>
      </c>
      <c r="BZ70" s="106">
        <f t="shared" si="38"/>
        <v>93</v>
      </c>
      <c r="CA70" s="106">
        <f t="shared" si="38"/>
        <v>93</v>
      </c>
      <c r="CB70" s="106">
        <f t="shared" si="38"/>
        <v>93</v>
      </c>
      <c r="CC70" s="107">
        <f t="shared" si="38"/>
        <v>94</v>
      </c>
      <c r="CD70" s="106">
        <f t="shared" si="39"/>
        <v>94</v>
      </c>
      <c r="CE70" s="106">
        <f t="shared" si="39"/>
        <v>94</v>
      </c>
      <c r="CF70" s="106">
        <f t="shared" si="39"/>
        <v>95</v>
      </c>
      <c r="CG70" s="106">
        <f t="shared" si="39"/>
        <v>95</v>
      </c>
      <c r="CH70" s="107">
        <f t="shared" si="39"/>
        <v>95</v>
      </c>
      <c r="CI70" s="106">
        <f t="shared" si="39"/>
        <v>96</v>
      </c>
      <c r="CJ70" s="106">
        <f t="shared" si="39"/>
        <v>96</v>
      </c>
      <c r="CK70" s="106">
        <f t="shared" si="39"/>
        <v>96</v>
      </c>
      <c r="CL70" s="106">
        <f t="shared" si="39"/>
        <v>96</v>
      </c>
      <c r="CM70" s="107">
        <f t="shared" si="39"/>
        <v>97</v>
      </c>
      <c r="CN70" s="106">
        <f t="shared" si="39"/>
        <v>97</v>
      </c>
      <c r="CO70" s="106">
        <f t="shared" si="39"/>
        <v>97</v>
      </c>
      <c r="CP70" s="106">
        <f t="shared" si="39"/>
        <v>98</v>
      </c>
      <c r="CQ70" s="106">
        <f t="shared" si="39"/>
        <v>98</v>
      </c>
      <c r="CR70" s="107">
        <f t="shared" si="39"/>
        <v>98</v>
      </c>
      <c r="CS70" s="106">
        <f t="shared" si="39"/>
        <v>99</v>
      </c>
      <c r="CT70" s="106">
        <f t="shared" si="43"/>
        <v>99</v>
      </c>
      <c r="CU70" s="106">
        <f t="shared" si="43"/>
        <v>99</v>
      </c>
      <c r="CV70" s="106">
        <f t="shared" si="43"/>
        <v>100</v>
      </c>
      <c r="CW70" s="105">
        <f t="shared" si="11"/>
        <v>68</v>
      </c>
    </row>
    <row r="71" spans="1:104" x14ac:dyDescent="0.25">
      <c r="A71" s="105">
        <f t="shared" ref="A71:A101" si="44">A70+1</f>
        <v>69</v>
      </c>
      <c r="B71" s="106">
        <f t="shared" si="42"/>
        <v>69</v>
      </c>
      <c r="C71" s="106">
        <f t="shared" si="42"/>
        <v>70</v>
      </c>
      <c r="D71" s="106">
        <f t="shared" si="42"/>
        <v>70</v>
      </c>
      <c r="E71" s="106">
        <f t="shared" si="42"/>
        <v>70</v>
      </c>
      <c r="F71" s="107">
        <f t="shared" si="42"/>
        <v>71</v>
      </c>
      <c r="G71" s="106">
        <f t="shared" si="42"/>
        <v>71</v>
      </c>
      <c r="H71" s="106">
        <f t="shared" si="42"/>
        <v>71</v>
      </c>
      <c r="I71" s="106">
        <f t="shared" si="42"/>
        <v>71</v>
      </c>
      <c r="J71" s="106">
        <f t="shared" si="42"/>
        <v>72</v>
      </c>
      <c r="K71" s="107">
        <f t="shared" si="42"/>
        <v>72</v>
      </c>
      <c r="L71" s="106">
        <f t="shared" si="42"/>
        <v>72</v>
      </c>
      <c r="M71" s="106">
        <f t="shared" si="42"/>
        <v>73</v>
      </c>
      <c r="N71" s="106">
        <f t="shared" si="42"/>
        <v>73</v>
      </c>
      <c r="O71" s="106">
        <f t="shared" si="42"/>
        <v>73</v>
      </c>
      <c r="P71" s="107">
        <f t="shared" si="42"/>
        <v>74</v>
      </c>
      <c r="Q71" s="106">
        <f t="shared" si="40"/>
        <v>74</v>
      </c>
      <c r="R71" s="106">
        <f t="shared" si="40"/>
        <v>74</v>
      </c>
      <c r="S71" s="106">
        <f t="shared" si="40"/>
        <v>75</v>
      </c>
      <c r="T71" s="106">
        <f t="shared" si="40"/>
        <v>75</v>
      </c>
      <c r="U71" s="107">
        <f t="shared" si="40"/>
        <v>75</v>
      </c>
      <c r="V71" s="106">
        <f t="shared" si="40"/>
        <v>76</v>
      </c>
      <c r="W71" s="106">
        <f t="shared" si="40"/>
        <v>76</v>
      </c>
      <c r="X71" s="106">
        <f t="shared" si="40"/>
        <v>76</v>
      </c>
      <c r="Y71" s="106">
        <f t="shared" si="40"/>
        <v>76</v>
      </c>
      <c r="Z71" s="107">
        <f t="shared" si="40"/>
        <v>77</v>
      </c>
      <c r="AA71" s="106">
        <f t="shared" si="40"/>
        <v>77</v>
      </c>
      <c r="AB71" s="106">
        <f t="shared" si="40"/>
        <v>77</v>
      </c>
      <c r="AC71" s="106">
        <f t="shared" si="40"/>
        <v>78</v>
      </c>
      <c r="AD71" s="106">
        <f t="shared" si="40"/>
        <v>78</v>
      </c>
      <c r="AE71" s="107">
        <f t="shared" si="40"/>
        <v>78</v>
      </c>
      <c r="AF71" s="106">
        <f t="shared" si="40"/>
        <v>79</v>
      </c>
      <c r="AG71" s="106">
        <f t="shared" si="41"/>
        <v>79</v>
      </c>
      <c r="AH71" s="106">
        <f t="shared" si="36"/>
        <v>79</v>
      </c>
      <c r="AI71" s="106">
        <f t="shared" si="36"/>
        <v>80</v>
      </c>
      <c r="AJ71" s="107">
        <f t="shared" si="36"/>
        <v>80</v>
      </c>
      <c r="AK71" s="106">
        <f t="shared" si="36"/>
        <v>80</v>
      </c>
      <c r="AL71" s="106">
        <f t="shared" si="36"/>
        <v>80</v>
      </c>
      <c r="AM71" s="106">
        <f t="shared" si="36"/>
        <v>81</v>
      </c>
      <c r="AN71" s="106">
        <f t="shared" si="36"/>
        <v>81</v>
      </c>
      <c r="AO71" s="107">
        <f t="shared" si="36"/>
        <v>81</v>
      </c>
      <c r="AP71" s="106">
        <f t="shared" si="36"/>
        <v>82</v>
      </c>
      <c r="AQ71" s="106">
        <f t="shared" si="36"/>
        <v>82</v>
      </c>
      <c r="AR71" s="106">
        <f t="shared" si="36"/>
        <v>82</v>
      </c>
      <c r="AS71" s="106">
        <f t="shared" si="36"/>
        <v>83</v>
      </c>
      <c r="AT71" s="107">
        <f t="shared" si="36"/>
        <v>83</v>
      </c>
      <c r="AU71" s="106">
        <f t="shared" si="36"/>
        <v>83</v>
      </c>
      <c r="AV71" s="106">
        <f t="shared" si="36"/>
        <v>84</v>
      </c>
      <c r="AW71" s="106">
        <f t="shared" si="36"/>
        <v>84</v>
      </c>
      <c r="AX71" s="106">
        <f t="shared" si="37"/>
        <v>84</v>
      </c>
      <c r="AY71" s="107">
        <f t="shared" si="37"/>
        <v>85</v>
      </c>
      <c r="AZ71" s="106">
        <f t="shared" si="37"/>
        <v>85</v>
      </c>
      <c r="BA71" s="106">
        <f t="shared" si="37"/>
        <v>85</v>
      </c>
      <c r="BB71" s="106">
        <f t="shared" si="37"/>
        <v>85</v>
      </c>
      <c r="BC71" s="106">
        <f t="shared" si="37"/>
        <v>86</v>
      </c>
      <c r="BD71" s="107">
        <f t="shared" si="37"/>
        <v>86</v>
      </c>
      <c r="BE71" s="106">
        <f t="shared" si="37"/>
        <v>86</v>
      </c>
      <c r="BF71" s="106">
        <f t="shared" si="37"/>
        <v>87</v>
      </c>
      <c r="BG71" s="106">
        <f t="shared" si="37"/>
        <v>87</v>
      </c>
      <c r="BH71" s="106">
        <f t="shared" si="37"/>
        <v>87</v>
      </c>
      <c r="BI71" s="107">
        <f t="shared" si="37"/>
        <v>88</v>
      </c>
      <c r="BJ71" s="106">
        <f t="shared" si="37"/>
        <v>88</v>
      </c>
      <c r="BK71" s="106">
        <f t="shared" si="37"/>
        <v>88</v>
      </c>
      <c r="BL71" s="106">
        <f t="shared" si="37"/>
        <v>89</v>
      </c>
      <c r="BM71" s="106">
        <f t="shared" si="37"/>
        <v>89</v>
      </c>
      <c r="BN71" s="107">
        <f t="shared" si="38"/>
        <v>89</v>
      </c>
      <c r="BO71" s="106">
        <f t="shared" si="38"/>
        <v>89</v>
      </c>
      <c r="BP71" s="106">
        <f t="shared" si="38"/>
        <v>90</v>
      </c>
      <c r="BQ71" s="106">
        <f t="shared" si="38"/>
        <v>90</v>
      </c>
      <c r="BR71" s="106">
        <f t="shared" si="38"/>
        <v>90</v>
      </c>
      <c r="BS71" s="107">
        <f t="shared" si="38"/>
        <v>91</v>
      </c>
      <c r="BT71" s="106">
        <f t="shared" si="38"/>
        <v>91</v>
      </c>
      <c r="BU71" s="106">
        <f t="shared" si="38"/>
        <v>91</v>
      </c>
      <c r="BV71" s="106">
        <f t="shared" si="38"/>
        <v>92</v>
      </c>
      <c r="BW71" s="106">
        <f t="shared" si="38"/>
        <v>92</v>
      </c>
      <c r="BX71" s="107">
        <f t="shared" si="38"/>
        <v>92</v>
      </c>
      <c r="BY71" s="106">
        <f t="shared" si="38"/>
        <v>93</v>
      </c>
      <c r="BZ71" s="106">
        <f t="shared" si="38"/>
        <v>93</v>
      </c>
      <c r="CA71" s="106">
        <f t="shared" si="38"/>
        <v>93</v>
      </c>
      <c r="CB71" s="106">
        <f t="shared" si="38"/>
        <v>93</v>
      </c>
      <c r="CC71" s="107">
        <f t="shared" si="38"/>
        <v>94</v>
      </c>
      <c r="CD71" s="106">
        <f t="shared" si="39"/>
        <v>94</v>
      </c>
      <c r="CE71" s="106">
        <f t="shared" si="39"/>
        <v>94</v>
      </c>
      <c r="CF71" s="106">
        <f t="shared" si="39"/>
        <v>95</v>
      </c>
      <c r="CG71" s="106">
        <f t="shared" si="39"/>
        <v>95</v>
      </c>
      <c r="CH71" s="107">
        <f t="shared" si="39"/>
        <v>95</v>
      </c>
      <c r="CI71" s="106">
        <f t="shared" si="39"/>
        <v>96</v>
      </c>
      <c r="CJ71" s="106">
        <f t="shared" si="39"/>
        <v>96</v>
      </c>
      <c r="CK71" s="106">
        <f t="shared" si="39"/>
        <v>96</v>
      </c>
      <c r="CL71" s="106">
        <f t="shared" si="39"/>
        <v>97</v>
      </c>
      <c r="CM71" s="107">
        <f t="shared" si="39"/>
        <v>97</v>
      </c>
      <c r="CN71" s="106">
        <f t="shared" si="39"/>
        <v>97</v>
      </c>
      <c r="CO71" s="106">
        <f t="shared" si="39"/>
        <v>98</v>
      </c>
      <c r="CP71" s="106">
        <f t="shared" si="39"/>
        <v>98</v>
      </c>
      <c r="CQ71" s="106">
        <f t="shared" si="39"/>
        <v>98</v>
      </c>
      <c r="CR71" s="107">
        <f t="shared" si="39"/>
        <v>98</v>
      </c>
      <c r="CS71" s="106">
        <f t="shared" si="39"/>
        <v>99</v>
      </c>
      <c r="CT71" s="106">
        <f t="shared" si="43"/>
        <v>99</v>
      </c>
      <c r="CU71" s="106">
        <f t="shared" si="43"/>
        <v>99</v>
      </c>
      <c r="CV71" s="106">
        <f t="shared" si="43"/>
        <v>100</v>
      </c>
      <c r="CW71" s="105">
        <f t="shared" ref="CW71:CW101" si="45">CW70+1</f>
        <v>69</v>
      </c>
    </row>
    <row r="72" spans="1:104" s="17" customFormat="1" x14ac:dyDescent="0.25">
      <c r="A72" s="108">
        <f t="shared" si="44"/>
        <v>70</v>
      </c>
      <c r="B72" s="107">
        <f t="shared" si="42"/>
        <v>70</v>
      </c>
      <c r="C72" s="107">
        <f t="shared" si="42"/>
        <v>71</v>
      </c>
      <c r="D72" s="107">
        <f t="shared" si="42"/>
        <v>71</v>
      </c>
      <c r="E72" s="107">
        <f t="shared" si="42"/>
        <v>71</v>
      </c>
      <c r="F72" s="107">
        <f t="shared" si="42"/>
        <v>72</v>
      </c>
      <c r="G72" s="107">
        <f t="shared" si="42"/>
        <v>72</v>
      </c>
      <c r="H72" s="107">
        <f t="shared" si="42"/>
        <v>72</v>
      </c>
      <c r="I72" s="107">
        <f t="shared" si="42"/>
        <v>72</v>
      </c>
      <c r="J72" s="107">
        <f t="shared" si="42"/>
        <v>73</v>
      </c>
      <c r="K72" s="107">
        <f t="shared" si="42"/>
        <v>73</v>
      </c>
      <c r="L72" s="107">
        <f t="shared" si="42"/>
        <v>73</v>
      </c>
      <c r="M72" s="107">
        <f t="shared" si="42"/>
        <v>74</v>
      </c>
      <c r="N72" s="107">
        <f t="shared" si="42"/>
        <v>74</v>
      </c>
      <c r="O72" s="107">
        <f t="shared" si="42"/>
        <v>74</v>
      </c>
      <c r="P72" s="107">
        <f t="shared" si="42"/>
        <v>75</v>
      </c>
      <c r="Q72" s="107">
        <f t="shared" si="40"/>
        <v>75</v>
      </c>
      <c r="R72" s="107">
        <f t="shared" si="40"/>
        <v>75</v>
      </c>
      <c r="S72" s="107">
        <f t="shared" si="40"/>
        <v>75</v>
      </c>
      <c r="T72" s="107">
        <f t="shared" si="40"/>
        <v>76</v>
      </c>
      <c r="U72" s="107">
        <f t="shared" si="40"/>
        <v>76</v>
      </c>
      <c r="V72" s="107">
        <f t="shared" si="40"/>
        <v>76</v>
      </c>
      <c r="W72" s="107">
        <f t="shared" si="40"/>
        <v>77</v>
      </c>
      <c r="X72" s="107">
        <f t="shared" si="40"/>
        <v>77</v>
      </c>
      <c r="Y72" s="107">
        <f t="shared" si="40"/>
        <v>77</v>
      </c>
      <c r="Z72" s="107">
        <f t="shared" si="40"/>
        <v>78</v>
      </c>
      <c r="AA72" s="107">
        <f t="shared" si="40"/>
        <v>78</v>
      </c>
      <c r="AB72" s="107">
        <f t="shared" si="40"/>
        <v>78</v>
      </c>
      <c r="AC72" s="107">
        <f t="shared" si="40"/>
        <v>78</v>
      </c>
      <c r="AD72" s="107">
        <f t="shared" si="40"/>
        <v>79</v>
      </c>
      <c r="AE72" s="107">
        <f t="shared" si="40"/>
        <v>79</v>
      </c>
      <c r="AF72" s="107">
        <f t="shared" si="40"/>
        <v>79</v>
      </c>
      <c r="AG72" s="107">
        <f t="shared" si="41"/>
        <v>80</v>
      </c>
      <c r="AH72" s="107">
        <f t="shared" si="36"/>
        <v>80</v>
      </c>
      <c r="AI72" s="107">
        <f t="shared" si="36"/>
        <v>80</v>
      </c>
      <c r="AJ72" s="107">
        <f t="shared" si="36"/>
        <v>81</v>
      </c>
      <c r="AK72" s="107">
        <f t="shared" si="36"/>
        <v>81</v>
      </c>
      <c r="AL72" s="107">
        <f t="shared" si="36"/>
        <v>81</v>
      </c>
      <c r="AM72" s="107">
        <f t="shared" si="36"/>
        <v>81</v>
      </c>
      <c r="AN72" s="107">
        <f t="shared" si="36"/>
        <v>82</v>
      </c>
      <c r="AO72" s="107">
        <f t="shared" si="36"/>
        <v>82</v>
      </c>
      <c r="AP72" s="107">
        <f t="shared" si="36"/>
        <v>82</v>
      </c>
      <c r="AQ72" s="107">
        <f t="shared" si="36"/>
        <v>83</v>
      </c>
      <c r="AR72" s="107">
        <f t="shared" si="36"/>
        <v>83</v>
      </c>
      <c r="AS72" s="107">
        <f t="shared" si="36"/>
        <v>83</v>
      </c>
      <c r="AT72" s="107">
        <f t="shared" si="36"/>
        <v>84</v>
      </c>
      <c r="AU72" s="107">
        <f t="shared" si="36"/>
        <v>84</v>
      </c>
      <c r="AV72" s="107">
        <f t="shared" si="36"/>
        <v>84</v>
      </c>
      <c r="AW72" s="107">
        <f t="shared" si="36"/>
        <v>84</v>
      </c>
      <c r="AX72" s="107">
        <f t="shared" si="37"/>
        <v>85</v>
      </c>
      <c r="AY72" s="107">
        <f t="shared" si="37"/>
        <v>85</v>
      </c>
      <c r="AZ72" s="107">
        <f t="shared" si="37"/>
        <v>85</v>
      </c>
      <c r="BA72" s="107">
        <f t="shared" si="37"/>
        <v>86</v>
      </c>
      <c r="BB72" s="107">
        <f t="shared" si="37"/>
        <v>86</v>
      </c>
      <c r="BC72" s="107">
        <f t="shared" si="37"/>
        <v>86</v>
      </c>
      <c r="BD72" s="107">
        <f t="shared" si="37"/>
        <v>87</v>
      </c>
      <c r="BE72" s="107">
        <f t="shared" si="37"/>
        <v>87</v>
      </c>
      <c r="BF72" s="107">
        <f t="shared" si="37"/>
        <v>87</v>
      </c>
      <c r="BG72" s="107">
        <f t="shared" si="37"/>
        <v>87</v>
      </c>
      <c r="BH72" s="107">
        <f t="shared" si="37"/>
        <v>88</v>
      </c>
      <c r="BI72" s="107">
        <f t="shared" si="37"/>
        <v>88</v>
      </c>
      <c r="BJ72" s="107">
        <f t="shared" si="37"/>
        <v>88</v>
      </c>
      <c r="BK72" s="107">
        <f t="shared" si="37"/>
        <v>89</v>
      </c>
      <c r="BL72" s="107">
        <f t="shared" si="37"/>
        <v>89</v>
      </c>
      <c r="BM72" s="107">
        <f t="shared" si="37"/>
        <v>89</v>
      </c>
      <c r="BN72" s="107">
        <f t="shared" si="38"/>
        <v>90</v>
      </c>
      <c r="BO72" s="107">
        <f t="shared" si="38"/>
        <v>90</v>
      </c>
      <c r="BP72" s="107">
        <f t="shared" si="38"/>
        <v>90</v>
      </c>
      <c r="BQ72" s="107">
        <f t="shared" si="38"/>
        <v>90</v>
      </c>
      <c r="BR72" s="107">
        <f t="shared" si="38"/>
        <v>91</v>
      </c>
      <c r="BS72" s="107">
        <f t="shared" si="38"/>
        <v>91</v>
      </c>
      <c r="BT72" s="107">
        <f t="shared" si="38"/>
        <v>91</v>
      </c>
      <c r="BU72" s="107">
        <f t="shared" si="38"/>
        <v>92</v>
      </c>
      <c r="BV72" s="107">
        <f t="shared" si="38"/>
        <v>92</v>
      </c>
      <c r="BW72" s="107">
        <f t="shared" si="38"/>
        <v>92</v>
      </c>
      <c r="BX72" s="107">
        <f t="shared" si="38"/>
        <v>93</v>
      </c>
      <c r="BY72" s="107">
        <f t="shared" si="38"/>
        <v>93</v>
      </c>
      <c r="BZ72" s="107">
        <f t="shared" si="38"/>
        <v>93</v>
      </c>
      <c r="CA72" s="107">
        <f t="shared" si="38"/>
        <v>93</v>
      </c>
      <c r="CB72" s="107">
        <f t="shared" si="38"/>
        <v>94</v>
      </c>
      <c r="CC72" s="107">
        <f t="shared" si="38"/>
        <v>94</v>
      </c>
      <c r="CD72" s="107">
        <f t="shared" si="39"/>
        <v>94</v>
      </c>
      <c r="CE72" s="107">
        <f t="shared" si="39"/>
        <v>95</v>
      </c>
      <c r="CF72" s="107">
        <f t="shared" si="39"/>
        <v>95</v>
      </c>
      <c r="CG72" s="107">
        <f t="shared" si="39"/>
        <v>95</v>
      </c>
      <c r="CH72" s="107">
        <f t="shared" si="39"/>
        <v>96</v>
      </c>
      <c r="CI72" s="107">
        <f t="shared" si="39"/>
        <v>96</v>
      </c>
      <c r="CJ72" s="107">
        <f t="shared" si="39"/>
        <v>96</v>
      </c>
      <c r="CK72" s="107">
        <f t="shared" si="39"/>
        <v>96</v>
      </c>
      <c r="CL72" s="107">
        <f t="shared" si="39"/>
        <v>97</v>
      </c>
      <c r="CM72" s="107">
        <f t="shared" si="39"/>
        <v>97</v>
      </c>
      <c r="CN72" s="107">
        <f t="shared" si="39"/>
        <v>97</v>
      </c>
      <c r="CO72" s="107">
        <f t="shared" si="39"/>
        <v>98</v>
      </c>
      <c r="CP72" s="107">
        <f t="shared" si="39"/>
        <v>98</v>
      </c>
      <c r="CQ72" s="107">
        <f t="shared" si="39"/>
        <v>98</v>
      </c>
      <c r="CR72" s="107">
        <f t="shared" si="39"/>
        <v>99</v>
      </c>
      <c r="CS72" s="107">
        <f t="shared" si="39"/>
        <v>99</v>
      </c>
      <c r="CT72" s="107">
        <f t="shared" si="43"/>
        <v>99</v>
      </c>
      <c r="CU72" s="107">
        <f t="shared" si="43"/>
        <v>99</v>
      </c>
      <c r="CV72" s="107">
        <f t="shared" si="43"/>
        <v>100</v>
      </c>
      <c r="CW72" s="108">
        <f t="shared" si="45"/>
        <v>70</v>
      </c>
      <c r="CX72"/>
      <c r="CY72"/>
      <c r="CZ72"/>
    </row>
    <row r="73" spans="1:104" x14ac:dyDescent="0.25">
      <c r="A73" s="105">
        <f t="shared" si="44"/>
        <v>71</v>
      </c>
      <c r="B73" s="106">
        <f t="shared" si="42"/>
        <v>71</v>
      </c>
      <c r="C73" s="106">
        <f t="shared" si="42"/>
        <v>72</v>
      </c>
      <c r="D73" s="106">
        <f t="shared" si="42"/>
        <v>72</v>
      </c>
      <c r="E73" s="106">
        <f t="shared" si="42"/>
        <v>72</v>
      </c>
      <c r="F73" s="107">
        <f t="shared" si="42"/>
        <v>72</v>
      </c>
      <c r="G73" s="106">
        <f t="shared" si="42"/>
        <v>73</v>
      </c>
      <c r="H73" s="106">
        <f t="shared" si="42"/>
        <v>73</v>
      </c>
      <c r="I73" s="106">
        <f t="shared" si="42"/>
        <v>73</v>
      </c>
      <c r="J73" s="106">
        <f t="shared" si="42"/>
        <v>74</v>
      </c>
      <c r="K73" s="107">
        <f t="shared" si="42"/>
        <v>74</v>
      </c>
      <c r="L73" s="106">
        <f t="shared" si="42"/>
        <v>74</v>
      </c>
      <c r="M73" s="106">
        <f t="shared" si="42"/>
        <v>74</v>
      </c>
      <c r="N73" s="106">
        <f t="shared" si="42"/>
        <v>75</v>
      </c>
      <c r="O73" s="106">
        <f t="shared" si="42"/>
        <v>75</v>
      </c>
      <c r="P73" s="107">
        <f t="shared" si="42"/>
        <v>75</v>
      </c>
      <c r="Q73" s="106">
        <f t="shared" si="40"/>
        <v>76</v>
      </c>
      <c r="R73" s="106">
        <f t="shared" si="40"/>
        <v>76</v>
      </c>
      <c r="S73" s="106">
        <f t="shared" si="40"/>
        <v>76</v>
      </c>
      <c r="T73" s="106">
        <f t="shared" si="40"/>
        <v>77</v>
      </c>
      <c r="U73" s="107">
        <f t="shared" si="40"/>
        <v>77</v>
      </c>
      <c r="V73" s="106">
        <f t="shared" si="40"/>
        <v>77</v>
      </c>
      <c r="W73" s="106">
        <f t="shared" si="40"/>
        <v>77</v>
      </c>
      <c r="X73" s="106">
        <f t="shared" si="40"/>
        <v>78</v>
      </c>
      <c r="Y73" s="106">
        <f t="shared" si="40"/>
        <v>78</v>
      </c>
      <c r="Z73" s="107">
        <f t="shared" si="40"/>
        <v>78</v>
      </c>
      <c r="AA73" s="106">
        <f t="shared" si="40"/>
        <v>79</v>
      </c>
      <c r="AB73" s="106">
        <f t="shared" si="40"/>
        <v>79</v>
      </c>
      <c r="AC73" s="106">
        <f t="shared" si="40"/>
        <v>79</v>
      </c>
      <c r="AD73" s="106">
        <f t="shared" si="40"/>
        <v>79</v>
      </c>
      <c r="AE73" s="107">
        <f t="shared" si="40"/>
        <v>80</v>
      </c>
      <c r="AF73" s="106">
        <f t="shared" si="40"/>
        <v>80</v>
      </c>
      <c r="AG73" s="106">
        <f t="shared" si="41"/>
        <v>80</v>
      </c>
      <c r="AH73" s="106">
        <f t="shared" si="36"/>
        <v>81</v>
      </c>
      <c r="AI73" s="106">
        <f t="shared" si="36"/>
        <v>81</v>
      </c>
      <c r="AJ73" s="107">
        <f t="shared" si="36"/>
        <v>81</v>
      </c>
      <c r="AK73" s="106">
        <f t="shared" si="36"/>
        <v>81</v>
      </c>
      <c r="AL73" s="106">
        <f t="shared" si="36"/>
        <v>82</v>
      </c>
      <c r="AM73" s="106">
        <f t="shared" si="36"/>
        <v>82</v>
      </c>
      <c r="AN73" s="106">
        <f t="shared" si="36"/>
        <v>82</v>
      </c>
      <c r="AO73" s="107">
        <f t="shared" si="36"/>
        <v>83</v>
      </c>
      <c r="AP73" s="106">
        <f t="shared" si="36"/>
        <v>83</v>
      </c>
      <c r="AQ73" s="106">
        <f t="shared" si="36"/>
        <v>83</v>
      </c>
      <c r="AR73" s="106">
        <f t="shared" si="36"/>
        <v>83</v>
      </c>
      <c r="AS73" s="106">
        <f t="shared" si="36"/>
        <v>84</v>
      </c>
      <c r="AT73" s="107">
        <f t="shared" si="36"/>
        <v>84</v>
      </c>
      <c r="AU73" s="106">
        <f t="shared" si="36"/>
        <v>84</v>
      </c>
      <c r="AV73" s="106">
        <f t="shared" si="36"/>
        <v>85</v>
      </c>
      <c r="AW73" s="106">
        <f t="shared" si="36"/>
        <v>85</v>
      </c>
      <c r="AX73" s="106">
        <f t="shared" si="37"/>
        <v>85</v>
      </c>
      <c r="AY73" s="107">
        <f t="shared" si="37"/>
        <v>86</v>
      </c>
      <c r="AZ73" s="106">
        <f t="shared" si="37"/>
        <v>86</v>
      </c>
      <c r="BA73" s="106">
        <f t="shared" si="37"/>
        <v>86</v>
      </c>
      <c r="BB73" s="106">
        <f t="shared" si="37"/>
        <v>86</v>
      </c>
      <c r="BC73" s="106">
        <f t="shared" si="37"/>
        <v>87</v>
      </c>
      <c r="BD73" s="107">
        <f t="shared" si="37"/>
        <v>87</v>
      </c>
      <c r="BE73" s="106">
        <f t="shared" si="37"/>
        <v>87</v>
      </c>
      <c r="BF73" s="106">
        <f t="shared" si="37"/>
        <v>88</v>
      </c>
      <c r="BG73" s="106">
        <f t="shared" si="37"/>
        <v>88</v>
      </c>
      <c r="BH73" s="106">
        <f t="shared" si="37"/>
        <v>88</v>
      </c>
      <c r="BI73" s="107">
        <f t="shared" si="37"/>
        <v>88</v>
      </c>
      <c r="BJ73" s="106">
        <f t="shared" si="37"/>
        <v>89</v>
      </c>
      <c r="BK73" s="106">
        <f t="shared" si="37"/>
        <v>89</v>
      </c>
      <c r="BL73" s="106">
        <f t="shared" si="37"/>
        <v>89</v>
      </c>
      <c r="BM73" s="106">
        <f t="shared" si="37"/>
        <v>90</v>
      </c>
      <c r="BN73" s="107">
        <f t="shared" si="38"/>
        <v>90</v>
      </c>
      <c r="BO73" s="106">
        <f t="shared" si="38"/>
        <v>90</v>
      </c>
      <c r="BP73" s="106">
        <f t="shared" si="38"/>
        <v>90</v>
      </c>
      <c r="BQ73" s="106">
        <f t="shared" si="38"/>
        <v>91</v>
      </c>
      <c r="BR73" s="106">
        <f t="shared" si="38"/>
        <v>91</v>
      </c>
      <c r="BS73" s="107">
        <f t="shared" si="38"/>
        <v>91</v>
      </c>
      <c r="BT73" s="106">
        <f t="shared" si="38"/>
        <v>92</v>
      </c>
      <c r="BU73" s="106">
        <f t="shared" si="38"/>
        <v>92</v>
      </c>
      <c r="BV73" s="106">
        <f t="shared" si="38"/>
        <v>92</v>
      </c>
      <c r="BW73" s="106">
        <f t="shared" si="38"/>
        <v>92</v>
      </c>
      <c r="BX73" s="107">
        <f t="shared" si="38"/>
        <v>93</v>
      </c>
      <c r="BY73" s="106">
        <f t="shared" si="38"/>
        <v>93</v>
      </c>
      <c r="BZ73" s="106">
        <f t="shared" si="38"/>
        <v>93</v>
      </c>
      <c r="CA73" s="106">
        <f t="shared" si="38"/>
        <v>94</v>
      </c>
      <c r="CB73" s="106">
        <f t="shared" si="38"/>
        <v>94</v>
      </c>
      <c r="CC73" s="107">
        <f t="shared" si="38"/>
        <v>94</v>
      </c>
      <c r="CD73" s="106">
        <f t="shared" si="39"/>
        <v>94</v>
      </c>
      <c r="CE73" s="106">
        <f t="shared" si="39"/>
        <v>95</v>
      </c>
      <c r="CF73" s="106">
        <f t="shared" si="39"/>
        <v>95</v>
      </c>
      <c r="CG73" s="106">
        <f t="shared" si="39"/>
        <v>95</v>
      </c>
      <c r="CH73" s="107">
        <f t="shared" si="39"/>
        <v>96</v>
      </c>
      <c r="CI73" s="106">
        <f t="shared" si="39"/>
        <v>96</v>
      </c>
      <c r="CJ73" s="106">
        <f t="shared" si="39"/>
        <v>96</v>
      </c>
      <c r="CK73" s="106">
        <f t="shared" si="39"/>
        <v>97</v>
      </c>
      <c r="CL73" s="106">
        <f t="shared" si="39"/>
        <v>97</v>
      </c>
      <c r="CM73" s="107">
        <f t="shared" si="39"/>
        <v>97</v>
      </c>
      <c r="CN73" s="106">
        <f t="shared" si="39"/>
        <v>97</v>
      </c>
      <c r="CO73" s="106">
        <f t="shared" si="39"/>
        <v>98</v>
      </c>
      <c r="CP73" s="106">
        <f t="shared" si="39"/>
        <v>98</v>
      </c>
      <c r="CQ73" s="106">
        <f t="shared" si="39"/>
        <v>98</v>
      </c>
      <c r="CR73" s="107">
        <f t="shared" si="39"/>
        <v>99</v>
      </c>
      <c r="CS73" s="106">
        <f t="shared" si="39"/>
        <v>99</v>
      </c>
      <c r="CT73" s="106">
        <f t="shared" si="43"/>
        <v>99</v>
      </c>
      <c r="CU73" s="106">
        <f t="shared" si="43"/>
        <v>99</v>
      </c>
      <c r="CV73" s="106">
        <f t="shared" si="43"/>
        <v>100</v>
      </c>
      <c r="CW73" s="105">
        <f t="shared" si="45"/>
        <v>71</v>
      </c>
    </row>
    <row r="74" spans="1:104" x14ac:dyDescent="0.25">
      <c r="A74" s="105">
        <f t="shared" si="44"/>
        <v>72</v>
      </c>
      <c r="B74" s="106">
        <f t="shared" si="42"/>
        <v>72</v>
      </c>
      <c r="C74" s="106">
        <f t="shared" si="42"/>
        <v>73</v>
      </c>
      <c r="D74" s="106">
        <f t="shared" si="42"/>
        <v>73</v>
      </c>
      <c r="E74" s="106">
        <f t="shared" si="42"/>
        <v>73</v>
      </c>
      <c r="F74" s="107">
        <f t="shared" si="42"/>
        <v>73</v>
      </c>
      <c r="G74" s="106">
        <f t="shared" si="42"/>
        <v>74</v>
      </c>
      <c r="H74" s="106">
        <f t="shared" si="42"/>
        <v>74</v>
      </c>
      <c r="I74" s="106">
        <f t="shared" si="42"/>
        <v>74</v>
      </c>
      <c r="J74" s="106">
        <f t="shared" si="42"/>
        <v>75</v>
      </c>
      <c r="K74" s="107">
        <f t="shared" si="42"/>
        <v>75</v>
      </c>
      <c r="L74" s="106">
        <f t="shared" si="42"/>
        <v>75</v>
      </c>
      <c r="M74" s="106">
        <f t="shared" si="42"/>
        <v>75</v>
      </c>
      <c r="N74" s="106">
        <f t="shared" si="42"/>
        <v>76</v>
      </c>
      <c r="O74" s="106">
        <f t="shared" si="42"/>
        <v>76</v>
      </c>
      <c r="P74" s="107">
        <f t="shared" si="42"/>
        <v>76</v>
      </c>
      <c r="Q74" s="106">
        <f t="shared" si="40"/>
        <v>76</v>
      </c>
      <c r="R74" s="106">
        <f t="shared" si="40"/>
        <v>77</v>
      </c>
      <c r="S74" s="106">
        <f t="shared" si="40"/>
        <v>77</v>
      </c>
      <c r="T74" s="106">
        <f t="shared" si="40"/>
        <v>77</v>
      </c>
      <c r="U74" s="107">
        <f t="shared" si="40"/>
        <v>78</v>
      </c>
      <c r="V74" s="106">
        <f t="shared" si="40"/>
        <v>78</v>
      </c>
      <c r="W74" s="106">
        <f t="shared" si="40"/>
        <v>78</v>
      </c>
      <c r="X74" s="106">
        <f t="shared" si="40"/>
        <v>78</v>
      </c>
      <c r="Y74" s="106">
        <f t="shared" si="40"/>
        <v>79</v>
      </c>
      <c r="Z74" s="107">
        <f t="shared" si="40"/>
        <v>79</v>
      </c>
      <c r="AA74" s="106">
        <f t="shared" si="40"/>
        <v>79</v>
      </c>
      <c r="AB74" s="106">
        <f t="shared" si="40"/>
        <v>80</v>
      </c>
      <c r="AC74" s="106">
        <f t="shared" si="40"/>
        <v>80</v>
      </c>
      <c r="AD74" s="106">
        <f t="shared" si="40"/>
        <v>80</v>
      </c>
      <c r="AE74" s="107">
        <f t="shared" si="40"/>
        <v>80</v>
      </c>
      <c r="AF74" s="106">
        <f t="shared" si="40"/>
        <v>81</v>
      </c>
      <c r="AG74" s="106">
        <f t="shared" si="41"/>
        <v>81</v>
      </c>
      <c r="AH74" s="106">
        <f t="shared" si="36"/>
        <v>81</v>
      </c>
      <c r="AI74" s="106">
        <f t="shared" si="36"/>
        <v>82</v>
      </c>
      <c r="AJ74" s="107">
        <f t="shared" si="36"/>
        <v>82</v>
      </c>
      <c r="AK74" s="106">
        <f t="shared" si="36"/>
        <v>82</v>
      </c>
      <c r="AL74" s="106">
        <f t="shared" si="36"/>
        <v>82</v>
      </c>
      <c r="AM74" s="106">
        <f t="shared" si="36"/>
        <v>83</v>
      </c>
      <c r="AN74" s="106">
        <f t="shared" si="36"/>
        <v>83</v>
      </c>
      <c r="AO74" s="107">
        <f t="shared" si="36"/>
        <v>83</v>
      </c>
      <c r="AP74" s="106">
        <f t="shared" si="36"/>
        <v>83</v>
      </c>
      <c r="AQ74" s="106">
        <f t="shared" si="36"/>
        <v>84</v>
      </c>
      <c r="AR74" s="106">
        <f t="shared" si="36"/>
        <v>84</v>
      </c>
      <c r="AS74" s="106">
        <f t="shared" si="36"/>
        <v>84</v>
      </c>
      <c r="AT74" s="107">
        <f t="shared" si="36"/>
        <v>85</v>
      </c>
      <c r="AU74" s="106">
        <f t="shared" si="36"/>
        <v>85</v>
      </c>
      <c r="AV74" s="106">
        <f t="shared" si="36"/>
        <v>85</v>
      </c>
      <c r="AW74" s="106">
        <f t="shared" si="36"/>
        <v>85</v>
      </c>
      <c r="AX74" s="106">
        <f t="shared" si="37"/>
        <v>86</v>
      </c>
      <c r="AY74" s="107">
        <f t="shared" si="37"/>
        <v>86</v>
      </c>
      <c r="AZ74" s="106">
        <f t="shared" si="37"/>
        <v>86</v>
      </c>
      <c r="BA74" s="106">
        <f t="shared" si="37"/>
        <v>87</v>
      </c>
      <c r="BB74" s="106">
        <f t="shared" si="37"/>
        <v>87</v>
      </c>
      <c r="BC74" s="106">
        <f t="shared" si="37"/>
        <v>87</v>
      </c>
      <c r="BD74" s="107">
        <f t="shared" si="37"/>
        <v>87</v>
      </c>
      <c r="BE74" s="106">
        <f t="shared" si="37"/>
        <v>88</v>
      </c>
      <c r="BF74" s="106">
        <f t="shared" si="37"/>
        <v>88</v>
      </c>
      <c r="BG74" s="106">
        <f t="shared" si="37"/>
        <v>88</v>
      </c>
      <c r="BH74" s="106">
        <f t="shared" si="37"/>
        <v>89</v>
      </c>
      <c r="BI74" s="107">
        <f t="shared" si="37"/>
        <v>89</v>
      </c>
      <c r="BJ74" s="106">
        <f t="shared" si="37"/>
        <v>89</v>
      </c>
      <c r="BK74" s="106">
        <f t="shared" si="37"/>
        <v>89</v>
      </c>
      <c r="BL74" s="106">
        <f t="shared" si="37"/>
        <v>90</v>
      </c>
      <c r="BM74" s="106">
        <f t="shared" si="37"/>
        <v>90</v>
      </c>
      <c r="BN74" s="107">
        <f t="shared" si="38"/>
        <v>90</v>
      </c>
      <c r="BO74" s="106">
        <f t="shared" si="38"/>
        <v>90</v>
      </c>
      <c r="BP74" s="106">
        <f t="shared" si="38"/>
        <v>91</v>
      </c>
      <c r="BQ74" s="106">
        <f t="shared" si="38"/>
        <v>91</v>
      </c>
      <c r="BR74" s="106">
        <f t="shared" si="38"/>
        <v>91</v>
      </c>
      <c r="BS74" s="107">
        <f t="shared" si="38"/>
        <v>92</v>
      </c>
      <c r="BT74" s="106">
        <f t="shared" si="38"/>
        <v>92</v>
      </c>
      <c r="BU74" s="106">
        <f t="shared" si="38"/>
        <v>92</v>
      </c>
      <c r="BV74" s="106">
        <f t="shared" si="38"/>
        <v>92</v>
      </c>
      <c r="BW74" s="106">
        <f t="shared" si="38"/>
        <v>93</v>
      </c>
      <c r="BX74" s="107">
        <f t="shared" si="38"/>
        <v>93</v>
      </c>
      <c r="BY74" s="106">
        <f t="shared" si="38"/>
        <v>93</v>
      </c>
      <c r="BZ74" s="106">
        <f t="shared" si="38"/>
        <v>94</v>
      </c>
      <c r="CA74" s="106">
        <f t="shared" si="38"/>
        <v>94</v>
      </c>
      <c r="CB74" s="106">
        <f t="shared" si="38"/>
        <v>94</v>
      </c>
      <c r="CC74" s="107">
        <f t="shared" si="38"/>
        <v>94</v>
      </c>
      <c r="CD74" s="106">
        <f t="shared" si="39"/>
        <v>95</v>
      </c>
      <c r="CE74" s="106">
        <f t="shared" si="39"/>
        <v>95</v>
      </c>
      <c r="CF74" s="106">
        <f t="shared" si="39"/>
        <v>95</v>
      </c>
      <c r="CG74" s="106">
        <f t="shared" si="39"/>
        <v>96</v>
      </c>
      <c r="CH74" s="107">
        <f t="shared" si="39"/>
        <v>96</v>
      </c>
      <c r="CI74" s="106">
        <f t="shared" si="39"/>
        <v>96</v>
      </c>
      <c r="CJ74" s="106">
        <f t="shared" si="39"/>
        <v>96</v>
      </c>
      <c r="CK74" s="106">
        <f t="shared" si="39"/>
        <v>97</v>
      </c>
      <c r="CL74" s="106">
        <f t="shared" si="39"/>
        <v>97</v>
      </c>
      <c r="CM74" s="107">
        <f t="shared" si="39"/>
        <v>97</v>
      </c>
      <c r="CN74" s="106">
        <f t="shared" si="39"/>
        <v>97</v>
      </c>
      <c r="CO74" s="106">
        <f t="shared" si="39"/>
        <v>98</v>
      </c>
      <c r="CP74" s="106">
        <f t="shared" si="39"/>
        <v>98</v>
      </c>
      <c r="CQ74" s="106">
        <f t="shared" si="39"/>
        <v>98</v>
      </c>
      <c r="CR74" s="107">
        <f t="shared" si="39"/>
        <v>99</v>
      </c>
      <c r="CS74" s="106">
        <f t="shared" si="39"/>
        <v>99</v>
      </c>
      <c r="CT74" s="106">
        <f t="shared" si="43"/>
        <v>99</v>
      </c>
      <c r="CU74" s="106">
        <f t="shared" si="43"/>
        <v>99</v>
      </c>
      <c r="CV74" s="106">
        <f t="shared" si="43"/>
        <v>100</v>
      </c>
      <c r="CW74" s="105">
        <f t="shared" si="45"/>
        <v>72</v>
      </c>
    </row>
    <row r="75" spans="1:104" x14ac:dyDescent="0.25">
      <c r="A75" s="105">
        <f t="shared" si="44"/>
        <v>73</v>
      </c>
      <c r="B75" s="106">
        <f t="shared" si="42"/>
        <v>73</v>
      </c>
      <c r="C75" s="106">
        <f t="shared" si="42"/>
        <v>74</v>
      </c>
      <c r="D75" s="106">
        <f t="shared" si="42"/>
        <v>74</v>
      </c>
      <c r="E75" s="106">
        <f t="shared" si="42"/>
        <v>74</v>
      </c>
      <c r="F75" s="107">
        <f t="shared" si="42"/>
        <v>74</v>
      </c>
      <c r="G75" s="106">
        <f t="shared" si="42"/>
        <v>75</v>
      </c>
      <c r="H75" s="106">
        <f t="shared" si="42"/>
        <v>75</v>
      </c>
      <c r="I75" s="106">
        <f t="shared" si="42"/>
        <v>75</v>
      </c>
      <c r="J75" s="106">
        <f t="shared" si="42"/>
        <v>75</v>
      </c>
      <c r="K75" s="107">
        <f t="shared" si="42"/>
        <v>76</v>
      </c>
      <c r="L75" s="106">
        <f t="shared" si="42"/>
        <v>76</v>
      </c>
      <c r="M75" s="106">
        <f t="shared" si="42"/>
        <v>76</v>
      </c>
      <c r="N75" s="106">
        <f t="shared" si="42"/>
        <v>77</v>
      </c>
      <c r="O75" s="106">
        <f t="shared" si="42"/>
        <v>77</v>
      </c>
      <c r="P75" s="107">
        <f t="shared" si="42"/>
        <v>77</v>
      </c>
      <c r="Q75" s="106">
        <f t="shared" si="40"/>
        <v>77</v>
      </c>
      <c r="R75" s="106">
        <f t="shared" si="40"/>
        <v>78</v>
      </c>
      <c r="S75" s="106">
        <f t="shared" si="40"/>
        <v>78</v>
      </c>
      <c r="T75" s="106">
        <f t="shared" si="40"/>
        <v>78</v>
      </c>
      <c r="U75" s="107">
        <f t="shared" si="40"/>
        <v>78</v>
      </c>
      <c r="V75" s="106">
        <f t="shared" si="40"/>
        <v>79</v>
      </c>
      <c r="W75" s="106">
        <f t="shared" si="40"/>
        <v>79</v>
      </c>
      <c r="X75" s="106">
        <f t="shared" si="40"/>
        <v>79</v>
      </c>
      <c r="Y75" s="106">
        <f t="shared" si="40"/>
        <v>79</v>
      </c>
      <c r="Z75" s="107">
        <f t="shared" si="40"/>
        <v>80</v>
      </c>
      <c r="AA75" s="106">
        <f t="shared" si="40"/>
        <v>80</v>
      </c>
      <c r="AB75" s="106">
        <f t="shared" si="40"/>
        <v>80</v>
      </c>
      <c r="AC75" s="106">
        <f t="shared" si="40"/>
        <v>81</v>
      </c>
      <c r="AD75" s="106">
        <f t="shared" si="40"/>
        <v>81</v>
      </c>
      <c r="AE75" s="107">
        <f t="shared" si="40"/>
        <v>81</v>
      </c>
      <c r="AF75" s="106">
        <f t="shared" si="40"/>
        <v>81</v>
      </c>
      <c r="AG75" s="106">
        <f t="shared" si="41"/>
        <v>82</v>
      </c>
      <c r="AH75" s="106">
        <f t="shared" si="36"/>
        <v>82</v>
      </c>
      <c r="AI75" s="106">
        <f t="shared" si="36"/>
        <v>82</v>
      </c>
      <c r="AJ75" s="107">
        <f t="shared" si="36"/>
        <v>82</v>
      </c>
      <c r="AK75" s="106">
        <f t="shared" si="36"/>
        <v>83</v>
      </c>
      <c r="AL75" s="106">
        <f t="shared" si="36"/>
        <v>83</v>
      </c>
      <c r="AM75" s="106">
        <f t="shared" si="36"/>
        <v>83</v>
      </c>
      <c r="AN75" s="106">
        <f t="shared" si="36"/>
        <v>84</v>
      </c>
      <c r="AO75" s="107">
        <f t="shared" si="36"/>
        <v>84</v>
      </c>
      <c r="AP75" s="106">
        <f t="shared" si="36"/>
        <v>84</v>
      </c>
      <c r="AQ75" s="106">
        <f t="shared" si="36"/>
        <v>84</v>
      </c>
      <c r="AR75" s="106">
        <f t="shared" si="36"/>
        <v>85</v>
      </c>
      <c r="AS75" s="106">
        <f t="shared" si="36"/>
        <v>85</v>
      </c>
      <c r="AT75" s="107">
        <f t="shared" si="36"/>
        <v>85</v>
      </c>
      <c r="AU75" s="106">
        <f t="shared" si="36"/>
        <v>85</v>
      </c>
      <c r="AV75" s="106">
        <f t="shared" si="36"/>
        <v>86</v>
      </c>
      <c r="AW75" s="106">
        <f t="shared" si="36"/>
        <v>86</v>
      </c>
      <c r="AX75" s="106">
        <f t="shared" si="37"/>
        <v>86</v>
      </c>
      <c r="AY75" s="107">
        <f t="shared" si="37"/>
        <v>87</v>
      </c>
      <c r="AZ75" s="106">
        <f t="shared" si="37"/>
        <v>87</v>
      </c>
      <c r="BA75" s="106">
        <f t="shared" si="37"/>
        <v>87</v>
      </c>
      <c r="BB75" s="106">
        <f t="shared" si="37"/>
        <v>87</v>
      </c>
      <c r="BC75" s="106">
        <f t="shared" si="37"/>
        <v>88</v>
      </c>
      <c r="BD75" s="107">
        <f t="shared" si="37"/>
        <v>88</v>
      </c>
      <c r="BE75" s="106">
        <f t="shared" si="37"/>
        <v>88</v>
      </c>
      <c r="BF75" s="106">
        <f t="shared" si="37"/>
        <v>88</v>
      </c>
      <c r="BG75" s="106">
        <f t="shared" si="37"/>
        <v>89</v>
      </c>
      <c r="BH75" s="106">
        <f t="shared" si="37"/>
        <v>89</v>
      </c>
      <c r="BI75" s="107">
        <f t="shared" si="37"/>
        <v>89</v>
      </c>
      <c r="BJ75" s="106">
        <f t="shared" si="37"/>
        <v>89</v>
      </c>
      <c r="BK75" s="106">
        <f t="shared" si="37"/>
        <v>90</v>
      </c>
      <c r="BL75" s="106">
        <f t="shared" si="37"/>
        <v>90</v>
      </c>
      <c r="BM75" s="106">
        <f t="shared" si="37"/>
        <v>90</v>
      </c>
      <c r="BN75" s="107">
        <f t="shared" si="38"/>
        <v>91</v>
      </c>
      <c r="BO75" s="106">
        <f t="shared" si="38"/>
        <v>91</v>
      </c>
      <c r="BP75" s="106">
        <f t="shared" si="38"/>
        <v>91</v>
      </c>
      <c r="BQ75" s="106">
        <f t="shared" si="38"/>
        <v>91</v>
      </c>
      <c r="BR75" s="106">
        <f t="shared" si="38"/>
        <v>92</v>
      </c>
      <c r="BS75" s="107">
        <f t="shared" si="38"/>
        <v>92</v>
      </c>
      <c r="BT75" s="106">
        <f t="shared" si="38"/>
        <v>92</v>
      </c>
      <c r="BU75" s="106">
        <f t="shared" si="38"/>
        <v>92</v>
      </c>
      <c r="BV75" s="106">
        <f t="shared" si="38"/>
        <v>93</v>
      </c>
      <c r="BW75" s="106">
        <f t="shared" si="38"/>
        <v>93</v>
      </c>
      <c r="BX75" s="107">
        <f t="shared" si="38"/>
        <v>93</v>
      </c>
      <c r="BY75" s="106">
        <f t="shared" si="38"/>
        <v>94</v>
      </c>
      <c r="BZ75" s="106">
        <f t="shared" si="38"/>
        <v>94</v>
      </c>
      <c r="CA75" s="106">
        <f t="shared" si="38"/>
        <v>94</v>
      </c>
      <c r="CB75" s="106">
        <f t="shared" si="38"/>
        <v>94</v>
      </c>
      <c r="CC75" s="107">
        <f t="shared" si="38"/>
        <v>95</v>
      </c>
      <c r="CD75" s="106">
        <f t="shared" si="39"/>
        <v>95</v>
      </c>
      <c r="CE75" s="106">
        <f t="shared" si="39"/>
        <v>95</v>
      </c>
      <c r="CF75" s="106">
        <f t="shared" si="39"/>
        <v>95</v>
      </c>
      <c r="CG75" s="106">
        <f t="shared" si="39"/>
        <v>96</v>
      </c>
      <c r="CH75" s="107">
        <f t="shared" si="39"/>
        <v>96</v>
      </c>
      <c r="CI75" s="106">
        <f t="shared" si="39"/>
        <v>96</v>
      </c>
      <c r="CJ75" s="106">
        <f t="shared" si="39"/>
        <v>96</v>
      </c>
      <c r="CK75" s="106">
        <f t="shared" si="39"/>
        <v>97</v>
      </c>
      <c r="CL75" s="106">
        <f t="shared" si="39"/>
        <v>97</v>
      </c>
      <c r="CM75" s="107">
        <f t="shared" si="39"/>
        <v>97</v>
      </c>
      <c r="CN75" s="106">
        <f t="shared" si="39"/>
        <v>98</v>
      </c>
      <c r="CO75" s="106">
        <f t="shared" si="39"/>
        <v>98</v>
      </c>
      <c r="CP75" s="106">
        <f t="shared" si="39"/>
        <v>98</v>
      </c>
      <c r="CQ75" s="106">
        <f t="shared" si="39"/>
        <v>98</v>
      </c>
      <c r="CR75" s="107">
        <f t="shared" si="39"/>
        <v>99</v>
      </c>
      <c r="CS75" s="106">
        <f t="shared" si="39"/>
        <v>99</v>
      </c>
      <c r="CT75" s="106">
        <f t="shared" si="43"/>
        <v>99</v>
      </c>
      <c r="CU75" s="106">
        <f t="shared" si="43"/>
        <v>99</v>
      </c>
      <c r="CV75" s="106">
        <f t="shared" si="43"/>
        <v>100</v>
      </c>
      <c r="CW75" s="105">
        <f t="shared" si="45"/>
        <v>73</v>
      </c>
    </row>
    <row r="76" spans="1:104" x14ac:dyDescent="0.25">
      <c r="A76" s="105">
        <f t="shared" si="44"/>
        <v>74</v>
      </c>
      <c r="B76" s="106">
        <f t="shared" si="42"/>
        <v>74</v>
      </c>
      <c r="C76" s="106">
        <f t="shared" si="42"/>
        <v>75</v>
      </c>
      <c r="D76" s="106">
        <f t="shared" si="42"/>
        <v>75</v>
      </c>
      <c r="E76" s="106">
        <f t="shared" si="42"/>
        <v>75</v>
      </c>
      <c r="F76" s="107">
        <f t="shared" si="42"/>
        <v>75</v>
      </c>
      <c r="G76" s="106">
        <f t="shared" si="42"/>
        <v>76</v>
      </c>
      <c r="H76" s="106">
        <f t="shared" si="42"/>
        <v>76</v>
      </c>
      <c r="I76" s="106">
        <f t="shared" si="42"/>
        <v>76</v>
      </c>
      <c r="J76" s="106">
        <f t="shared" si="42"/>
        <v>76</v>
      </c>
      <c r="K76" s="107">
        <f t="shared" si="42"/>
        <v>77</v>
      </c>
      <c r="L76" s="106">
        <f t="shared" si="42"/>
        <v>77</v>
      </c>
      <c r="M76" s="106">
        <f t="shared" si="42"/>
        <v>77</v>
      </c>
      <c r="N76" s="106">
        <f t="shared" si="42"/>
        <v>77</v>
      </c>
      <c r="O76" s="106">
        <f t="shared" si="42"/>
        <v>78</v>
      </c>
      <c r="P76" s="107">
        <f t="shared" si="42"/>
        <v>78</v>
      </c>
      <c r="Q76" s="106">
        <f t="shared" si="40"/>
        <v>78</v>
      </c>
      <c r="R76" s="106">
        <f t="shared" si="40"/>
        <v>78</v>
      </c>
      <c r="S76" s="106">
        <f t="shared" si="40"/>
        <v>79</v>
      </c>
      <c r="T76" s="106">
        <f t="shared" si="40"/>
        <v>79</v>
      </c>
      <c r="U76" s="107">
        <f t="shared" si="40"/>
        <v>79</v>
      </c>
      <c r="V76" s="106">
        <f t="shared" si="40"/>
        <v>79</v>
      </c>
      <c r="W76" s="106">
        <f t="shared" si="40"/>
        <v>80</v>
      </c>
      <c r="X76" s="106">
        <f t="shared" si="40"/>
        <v>80</v>
      </c>
      <c r="Y76" s="106">
        <f t="shared" si="40"/>
        <v>80</v>
      </c>
      <c r="Z76" s="107">
        <f t="shared" si="40"/>
        <v>81</v>
      </c>
      <c r="AA76" s="106">
        <f t="shared" si="40"/>
        <v>81</v>
      </c>
      <c r="AB76" s="106">
        <f t="shared" si="40"/>
        <v>81</v>
      </c>
      <c r="AC76" s="106">
        <f t="shared" si="40"/>
        <v>81</v>
      </c>
      <c r="AD76" s="106">
        <f t="shared" si="40"/>
        <v>82</v>
      </c>
      <c r="AE76" s="107">
        <f t="shared" si="40"/>
        <v>82</v>
      </c>
      <c r="AF76" s="106">
        <f t="shared" si="40"/>
        <v>82</v>
      </c>
      <c r="AG76" s="106">
        <f t="shared" si="41"/>
        <v>82</v>
      </c>
      <c r="AH76" s="106">
        <f t="shared" si="36"/>
        <v>83</v>
      </c>
      <c r="AI76" s="106">
        <f t="shared" si="36"/>
        <v>83</v>
      </c>
      <c r="AJ76" s="107">
        <f t="shared" si="36"/>
        <v>83</v>
      </c>
      <c r="AK76" s="106">
        <f t="shared" si="36"/>
        <v>83</v>
      </c>
      <c r="AL76" s="106">
        <f t="shared" si="36"/>
        <v>84</v>
      </c>
      <c r="AM76" s="106">
        <f t="shared" si="36"/>
        <v>84</v>
      </c>
      <c r="AN76" s="106">
        <f t="shared" si="36"/>
        <v>84</v>
      </c>
      <c r="AO76" s="107">
        <f t="shared" si="36"/>
        <v>84</v>
      </c>
      <c r="AP76" s="106">
        <f t="shared" si="36"/>
        <v>85</v>
      </c>
      <c r="AQ76" s="106">
        <f t="shared" si="36"/>
        <v>85</v>
      </c>
      <c r="AR76" s="106">
        <f t="shared" si="36"/>
        <v>85</v>
      </c>
      <c r="AS76" s="106">
        <f t="shared" si="36"/>
        <v>85</v>
      </c>
      <c r="AT76" s="107">
        <f t="shared" si="36"/>
        <v>86</v>
      </c>
      <c r="AU76" s="106">
        <f t="shared" si="36"/>
        <v>86</v>
      </c>
      <c r="AV76" s="106">
        <f t="shared" si="36"/>
        <v>86</v>
      </c>
      <c r="AW76" s="106">
        <f t="shared" si="36"/>
        <v>86</v>
      </c>
      <c r="AX76" s="106">
        <f t="shared" si="37"/>
        <v>87</v>
      </c>
      <c r="AY76" s="107">
        <f t="shared" si="37"/>
        <v>87</v>
      </c>
      <c r="AZ76" s="106">
        <f t="shared" si="37"/>
        <v>87</v>
      </c>
      <c r="BA76" s="106">
        <f t="shared" si="37"/>
        <v>88</v>
      </c>
      <c r="BB76" s="106">
        <f t="shared" si="37"/>
        <v>88</v>
      </c>
      <c r="BC76" s="106">
        <f t="shared" si="37"/>
        <v>88</v>
      </c>
      <c r="BD76" s="107">
        <f t="shared" si="37"/>
        <v>88</v>
      </c>
      <c r="BE76" s="106">
        <f t="shared" si="37"/>
        <v>89</v>
      </c>
      <c r="BF76" s="106">
        <f t="shared" si="37"/>
        <v>89</v>
      </c>
      <c r="BG76" s="106">
        <f t="shared" si="37"/>
        <v>89</v>
      </c>
      <c r="BH76" s="106">
        <f t="shared" si="37"/>
        <v>89</v>
      </c>
      <c r="BI76" s="107">
        <f t="shared" si="37"/>
        <v>90</v>
      </c>
      <c r="BJ76" s="106">
        <f t="shared" si="37"/>
        <v>90</v>
      </c>
      <c r="BK76" s="106">
        <f t="shared" si="37"/>
        <v>90</v>
      </c>
      <c r="BL76" s="106">
        <f t="shared" si="37"/>
        <v>90</v>
      </c>
      <c r="BM76" s="106">
        <f t="shared" si="37"/>
        <v>91</v>
      </c>
      <c r="BN76" s="107">
        <f t="shared" si="38"/>
        <v>91</v>
      </c>
      <c r="BO76" s="106">
        <f t="shared" si="38"/>
        <v>91</v>
      </c>
      <c r="BP76" s="106">
        <f t="shared" si="38"/>
        <v>91</v>
      </c>
      <c r="BQ76" s="106">
        <f t="shared" si="38"/>
        <v>92</v>
      </c>
      <c r="BR76" s="106">
        <f t="shared" si="38"/>
        <v>92</v>
      </c>
      <c r="BS76" s="107">
        <f t="shared" si="38"/>
        <v>92</v>
      </c>
      <c r="BT76" s="106">
        <f t="shared" si="38"/>
        <v>92</v>
      </c>
      <c r="BU76" s="106">
        <f t="shared" si="38"/>
        <v>93</v>
      </c>
      <c r="BV76" s="106">
        <f t="shared" si="38"/>
        <v>93</v>
      </c>
      <c r="BW76" s="106">
        <f t="shared" si="38"/>
        <v>93</v>
      </c>
      <c r="BX76" s="107">
        <f t="shared" si="38"/>
        <v>94</v>
      </c>
      <c r="BY76" s="106">
        <f t="shared" si="38"/>
        <v>94</v>
      </c>
      <c r="BZ76" s="106">
        <f t="shared" si="38"/>
        <v>94</v>
      </c>
      <c r="CA76" s="106">
        <f t="shared" si="38"/>
        <v>94</v>
      </c>
      <c r="CB76" s="106">
        <f t="shared" si="38"/>
        <v>95</v>
      </c>
      <c r="CC76" s="107">
        <f t="shared" si="38"/>
        <v>95</v>
      </c>
      <c r="CD76" s="106">
        <f t="shared" si="39"/>
        <v>95</v>
      </c>
      <c r="CE76" s="106">
        <f t="shared" si="39"/>
        <v>95</v>
      </c>
      <c r="CF76" s="106">
        <f t="shared" si="39"/>
        <v>96</v>
      </c>
      <c r="CG76" s="106">
        <f t="shared" si="39"/>
        <v>96</v>
      </c>
      <c r="CH76" s="107">
        <f t="shared" si="39"/>
        <v>96</v>
      </c>
      <c r="CI76" s="106">
        <f t="shared" si="39"/>
        <v>96</v>
      </c>
      <c r="CJ76" s="106">
        <f t="shared" si="39"/>
        <v>97</v>
      </c>
      <c r="CK76" s="106">
        <f t="shared" si="39"/>
        <v>97</v>
      </c>
      <c r="CL76" s="106">
        <f t="shared" si="39"/>
        <v>97</v>
      </c>
      <c r="CM76" s="107">
        <f t="shared" si="39"/>
        <v>97</v>
      </c>
      <c r="CN76" s="106">
        <f t="shared" si="39"/>
        <v>98</v>
      </c>
      <c r="CO76" s="106">
        <f t="shared" si="39"/>
        <v>98</v>
      </c>
      <c r="CP76" s="106">
        <f t="shared" si="39"/>
        <v>98</v>
      </c>
      <c r="CQ76" s="106">
        <f t="shared" si="39"/>
        <v>98</v>
      </c>
      <c r="CR76" s="107">
        <f t="shared" si="39"/>
        <v>99</v>
      </c>
      <c r="CS76" s="106">
        <f t="shared" si="39"/>
        <v>99</v>
      </c>
      <c r="CT76" s="106">
        <f t="shared" si="43"/>
        <v>99</v>
      </c>
      <c r="CU76" s="106">
        <f t="shared" si="43"/>
        <v>99</v>
      </c>
      <c r="CV76" s="106">
        <f t="shared" si="43"/>
        <v>100</v>
      </c>
      <c r="CW76" s="105">
        <f t="shared" si="45"/>
        <v>74</v>
      </c>
    </row>
    <row r="77" spans="1:104" s="17" customFormat="1" x14ac:dyDescent="0.25">
      <c r="A77" s="108">
        <f t="shared" si="44"/>
        <v>75</v>
      </c>
      <c r="B77" s="107">
        <f t="shared" si="42"/>
        <v>75</v>
      </c>
      <c r="C77" s="107">
        <f t="shared" si="42"/>
        <v>76</v>
      </c>
      <c r="D77" s="107">
        <f t="shared" si="42"/>
        <v>76</v>
      </c>
      <c r="E77" s="107">
        <f t="shared" si="42"/>
        <v>76</v>
      </c>
      <c r="F77" s="107">
        <f t="shared" si="42"/>
        <v>76</v>
      </c>
      <c r="G77" s="107">
        <f t="shared" si="42"/>
        <v>77</v>
      </c>
      <c r="H77" s="107">
        <f t="shared" si="42"/>
        <v>77</v>
      </c>
      <c r="I77" s="107">
        <f t="shared" si="42"/>
        <v>77</v>
      </c>
      <c r="J77" s="107">
        <f t="shared" si="42"/>
        <v>77</v>
      </c>
      <c r="K77" s="107">
        <f t="shared" si="42"/>
        <v>78</v>
      </c>
      <c r="L77" s="107">
        <f t="shared" si="42"/>
        <v>78</v>
      </c>
      <c r="M77" s="107">
        <f t="shared" si="42"/>
        <v>78</v>
      </c>
      <c r="N77" s="107">
        <f t="shared" si="42"/>
        <v>78</v>
      </c>
      <c r="O77" s="107">
        <f t="shared" si="42"/>
        <v>79</v>
      </c>
      <c r="P77" s="107">
        <f t="shared" si="42"/>
        <v>79</v>
      </c>
      <c r="Q77" s="107">
        <f t="shared" si="40"/>
        <v>79</v>
      </c>
      <c r="R77" s="107">
        <f t="shared" si="40"/>
        <v>79</v>
      </c>
      <c r="S77" s="107">
        <f t="shared" si="40"/>
        <v>80</v>
      </c>
      <c r="T77" s="107">
        <f t="shared" si="40"/>
        <v>80</v>
      </c>
      <c r="U77" s="107">
        <f t="shared" si="40"/>
        <v>80</v>
      </c>
      <c r="V77" s="107">
        <f t="shared" si="40"/>
        <v>80</v>
      </c>
      <c r="W77" s="107">
        <f t="shared" si="40"/>
        <v>81</v>
      </c>
      <c r="X77" s="107">
        <f t="shared" si="40"/>
        <v>81</v>
      </c>
      <c r="Y77" s="107">
        <f t="shared" si="40"/>
        <v>81</v>
      </c>
      <c r="Z77" s="107">
        <f t="shared" si="40"/>
        <v>81</v>
      </c>
      <c r="AA77" s="107">
        <f t="shared" si="40"/>
        <v>82</v>
      </c>
      <c r="AB77" s="107">
        <f t="shared" si="40"/>
        <v>82</v>
      </c>
      <c r="AC77" s="107">
        <f t="shared" si="40"/>
        <v>82</v>
      </c>
      <c r="AD77" s="107">
        <f t="shared" si="40"/>
        <v>82</v>
      </c>
      <c r="AE77" s="107">
        <f t="shared" si="40"/>
        <v>83</v>
      </c>
      <c r="AF77" s="107">
        <f t="shared" si="40"/>
        <v>83</v>
      </c>
      <c r="AG77" s="107">
        <f t="shared" si="41"/>
        <v>83</v>
      </c>
      <c r="AH77" s="107">
        <f t="shared" si="36"/>
        <v>83</v>
      </c>
      <c r="AI77" s="107">
        <f t="shared" si="36"/>
        <v>84</v>
      </c>
      <c r="AJ77" s="107">
        <f t="shared" si="36"/>
        <v>84</v>
      </c>
      <c r="AK77" s="107">
        <f t="shared" si="36"/>
        <v>84</v>
      </c>
      <c r="AL77" s="107">
        <f t="shared" si="36"/>
        <v>84</v>
      </c>
      <c r="AM77" s="107">
        <f t="shared" si="36"/>
        <v>85</v>
      </c>
      <c r="AN77" s="107">
        <f t="shared" si="36"/>
        <v>85</v>
      </c>
      <c r="AO77" s="107">
        <f t="shared" si="36"/>
        <v>85</v>
      </c>
      <c r="AP77" s="107">
        <f t="shared" si="36"/>
        <v>85</v>
      </c>
      <c r="AQ77" s="107">
        <f t="shared" si="36"/>
        <v>86</v>
      </c>
      <c r="AR77" s="107">
        <f t="shared" si="36"/>
        <v>86</v>
      </c>
      <c r="AS77" s="107">
        <f t="shared" si="36"/>
        <v>86</v>
      </c>
      <c r="AT77" s="107">
        <f t="shared" si="36"/>
        <v>86</v>
      </c>
      <c r="AU77" s="107">
        <f t="shared" si="36"/>
        <v>87</v>
      </c>
      <c r="AV77" s="107">
        <f t="shared" si="36"/>
        <v>87</v>
      </c>
      <c r="AW77" s="107">
        <f t="shared" si="36"/>
        <v>87</v>
      </c>
      <c r="AX77" s="107">
        <f t="shared" si="37"/>
        <v>87</v>
      </c>
      <c r="AY77" s="107">
        <f t="shared" si="37"/>
        <v>88</v>
      </c>
      <c r="AZ77" s="107">
        <f t="shared" si="37"/>
        <v>88</v>
      </c>
      <c r="BA77" s="107">
        <f t="shared" si="37"/>
        <v>88</v>
      </c>
      <c r="BB77" s="107">
        <f t="shared" si="37"/>
        <v>88</v>
      </c>
      <c r="BC77" s="107">
        <f t="shared" si="37"/>
        <v>89</v>
      </c>
      <c r="BD77" s="107">
        <f t="shared" si="37"/>
        <v>89</v>
      </c>
      <c r="BE77" s="107">
        <f t="shared" si="37"/>
        <v>89</v>
      </c>
      <c r="BF77" s="107">
        <f t="shared" si="37"/>
        <v>89</v>
      </c>
      <c r="BG77" s="107">
        <f t="shared" si="37"/>
        <v>90</v>
      </c>
      <c r="BH77" s="107">
        <f t="shared" si="37"/>
        <v>90</v>
      </c>
      <c r="BI77" s="107">
        <f t="shared" si="37"/>
        <v>90</v>
      </c>
      <c r="BJ77" s="107">
        <f t="shared" si="37"/>
        <v>90</v>
      </c>
      <c r="BK77" s="107">
        <f t="shared" si="37"/>
        <v>91</v>
      </c>
      <c r="BL77" s="107">
        <f t="shared" si="37"/>
        <v>91</v>
      </c>
      <c r="BM77" s="107">
        <f t="shared" si="37"/>
        <v>91</v>
      </c>
      <c r="BN77" s="107">
        <f t="shared" si="38"/>
        <v>91</v>
      </c>
      <c r="BO77" s="107">
        <f t="shared" si="38"/>
        <v>92</v>
      </c>
      <c r="BP77" s="107">
        <f t="shared" si="38"/>
        <v>92</v>
      </c>
      <c r="BQ77" s="107">
        <f t="shared" si="38"/>
        <v>92</v>
      </c>
      <c r="BR77" s="107">
        <f t="shared" si="38"/>
        <v>92</v>
      </c>
      <c r="BS77" s="107">
        <f t="shared" si="38"/>
        <v>93</v>
      </c>
      <c r="BT77" s="107">
        <f t="shared" si="38"/>
        <v>93</v>
      </c>
      <c r="BU77" s="107">
        <f t="shared" si="38"/>
        <v>93</v>
      </c>
      <c r="BV77" s="107">
        <f t="shared" si="38"/>
        <v>93</v>
      </c>
      <c r="BW77" s="107">
        <f t="shared" si="38"/>
        <v>94</v>
      </c>
      <c r="BX77" s="107">
        <f t="shared" si="38"/>
        <v>94</v>
      </c>
      <c r="BY77" s="107">
        <f t="shared" si="38"/>
        <v>94</v>
      </c>
      <c r="BZ77" s="107">
        <f t="shared" si="38"/>
        <v>94</v>
      </c>
      <c r="CA77" s="107">
        <f t="shared" si="38"/>
        <v>95</v>
      </c>
      <c r="CB77" s="107">
        <f t="shared" si="38"/>
        <v>95</v>
      </c>
      <c r="CC77" s="107">
        <f t="shared" si="38"/>
        <v>95</v>
      </c>
      <c r="CD77" s="107">
        <f t="shared" si="39"/>
        <v>95</v>
      </c>
      <c r="CE77" s="107">
        <f t="shared" si="39"/>
        <v>96</v>
      </c>
      <c r="CF77" s="107">
        <f t="shared" si="39"/>
        <v>96</v>
      </c>
      <c r="CG77" s="107">
        <f t="shared" si="39"/>
        <v>96</v>
      </c>
      <c r="CH77" s="107">
        <f t="shared" si="39"/>
        <v>96</v>
      </c>
      <c r="CI77" s="107">
        <f t="shared" si="39"/>
        <v>97</v>
      </c>
      <c r="CJ77" s="107">
        <f t="shared" si="39"/>
        <v>97</v>
      </c>
      <c r="CK77" s="107">
        <f t="shared" si="39"/>
        <v>97</v>
      </c>
      <c r="CL77" s="107">
        <f t="shared" si="39"/>
        <v>97</v>
      </c>
      <c r="CM77" s="107">
        <f t="shared" si="39"/>
        <v>98</v>
      </c>
      <c r="CN77" s="107">
        <f t="shared" si="39"/>
        <v>98</v>
      </c>
      <c r="CO77" s="107">
        <f t="shared" si="39"/>
        <v>98</v>
      </c>
      <c r="CP77" s="107">
        <f t="shared" si="39"/>
        <v>98</v>
      </c>
      <c r="CQ77" s="107">
        <f t="shared" si="39"/>
        <v>99</v>
      </c>
      <c r="CR77" s="107">
        <f t="shared" si="39"/>
        <v>99</v>
      </c>
      <c r="CS77" s="107">
        <f t="shared" si="39"/>
        <v>99</v>
      </c>
      <c r="CT77" s="107">
        <f t="shared" si="43"/>
        <v>99</v>
      </c>
      <c r="CU77" s="107">
        <f t="shared" si="43"/>
        <v>100</v>
      </c>
      <c r="CV77" s="107">
        <f t="shared" si="43"/>
        <v>100</v>
      </c>
      <c r="CW77" s="108">
        <f t="shared" si="45"/>
        <v>75</v>
      </c>
      <c r="CX77"/>
      <c r="CY77"/>
      <c r="CZ77"/>
    </row>
    <row r="78" spans="1:104" x14ac:dyDescent="0.25">
      <c r="A78" s="105">
        <f t="shared" si="44"/>
        <v>76</v>
      </c>
      <c r="B78" s="106">
        <f t="shared" si="42"/>
        <v>76</v>
      </c>
      <c r="C78" s="106">
        <f t="shared" si="42"/>
        <v>76</v>
      </c>
      <c r="D78" s="106">
        <f t="shared" si="42"/>
        <v>77</v>
      </c>
      <c r="E78" s="106">
        <f t="shared" si="42"/>
        <v>77</v>
      </c>
      <c r="F78" s="107">
        <f t="shared" si="42"/>
        <v>77</v>
      </c>
      <c r="G78" s="106">
        <f t="shared" si="42"/>
        <v>77</v>
      </c>
      <c r="H78" s="106">
        <f t="shared" si="42"/>
        <v>78</v>
      </c>
      <c r="I78" s="106">
        <f t="shared" si="42"/>
        <v>78</v>
      </c>
      <c r="J78" s="106">
        <f t="shared" si="42"/>
        <v>78</v>
      </c>
      <c r="K78" s="107">
        <f t="shared" si="42"/>
        <v>78</v>
      </c>
      <c r="L78" s="106">
        <f t="shared" si="42"/>
        <v>79</v>
      </c>
      <c r="M78" s="106">
        <f t="shared" si="42"/>
        <v>79</v>
      </c>
      <c r="N78" s="106">
        <f t="shared" si="42"/>
        <v>79</v>
      </c>
      <c r="O78" s="106">
        <f t="shared" si="42"/>
        <v>79</v>
      </c>
      <c r="P78" s="107">
        <f t="shared" si="42"/>
        <v>80</v>
      </c>
      <c r="Q78" s="106">
        <f t="shared" si="40"/>
        <v>80</v>
      </c>
      <c r="R78" s="106">
        <f t="shared" si="40"/>
        <v>80</v>
      </c>
      <c r="S78" s="106">
        <f t="shared" si="40"/>
        <v>80</v>
      </c>
      <c r="T78" s="106">
        <f t="shared" si="40"/>
        <v>81</v>
      </c>
      <c r="U78" s="107">
        <f t="shared" si="40"/>
        <v>81</v>
      </c>
      <c r="V78" s="106">
        <f t="shared" si="40"/>
        <v>81</v>
      </c>
      <c r="W78" s="106">
        <f t="shared" si="40"/>
        <v>81</v>
      </c>
      <c r="X78" s="106">
        <f t="shared" si="40"/>
        <v>82</v>
      </c>
      <c r="Y78" s="106">
        <f t="shared" si="40"/>
        <v>82</v>
      </c>
      <c r="Z78" s="107">
        <f t="shared" si="40"/>
        <v>82</v>
      </c>
      <c r="AA78" s="106">
        <f t="shared" si="40"/>
        <v>82</v>
      </c>
      <c r="AB78" s="106">
        <f t="shared" si="40"/>
        <v>82</v>
      </c>
      <c r="AC78" s="106">
        <f t="shared" si="40"/>
        <v>83</v>
      </c>
      <c r="AD78" s="106">
        <f t="shared" si="40"/>
        <v>83</v>
      </c>
      <c r="AE78" s="107">
        <f t="shared" si="40"/>
        <v>83</v>
      </c>
      <c r="AF78" s="106">
        <f t="shared" si="40"/>
        <v>83</v>
      </c>
      <c r="AG78" s="106">
        <f t="shared" si="41"/>
        <v>84</v>
      </c>
      <c r="AH78" s="106">
        <f t="shared" si="36"/>
        <v>84</v>
      </c>
      <c r="AI78" s="106">
        <f t="shared" si="36"/>
        <v>84</v>
      </c>
      <c r="AJ78" s="107">
        <f t="shared" si="36"/>
        <v>84</v>
      </c>
      <c r="AK78" s="106">
        <f t="shared" si="36"/>
        <v>85</v>
      </c>
      <c r="AL78" s="106">
        <f t="shared" si="36"/>
        <v>85</v>
      </c>
      <c r="AM78" s="106">
        <f t="shared" si="36"/>
        <v>85</v>
      </c>
      <c r="AN78" s="106">
        <f t="shared" si="36"/>
        <v>85</v>
      </c>
      <c r="AO78" s="107">
        <f t="shared" si="36"/>
        <v>86</v>
      </c>
      <c r="AP78" s="106">
        <f t="shared" si="36"/>
        <v>86</v>
      </c>
      <c r="AQ78" s="106">
        <f t="shared" si="36"/>
        <v>86</v>
      </c>
      <c r="AR78" s="106">
        <f t="shared" si="36"/>
        <v>86</v>
      </c>
      <c r="AS78" s="106">
        <f t="shared" si="36"/>
        <v>87</v>
      </c>
      <c r="AT78" s="107">
        <f t="shared" si="36"/>
        <v>87</v>
      </c>
      <c r="AU78" s="106">
        <f t="shared" si="36"/>
        <v>87</v>
      </c>
      <c r="AV78" s="106">
        <f t="shared" si="36"/>
        <v>87</v>
      </c>
      <c r="AW78" s="106">
        <f t="shared" si="36"/>
        <v>88</v>
      </c>
      <c r="AX78" s="106">
        <f t="shared" si="37"/>
        <v>88</v>
      </c>
      <c r="AY78" s="107">
        <f t="shared" si="37"/>
        <v>88</v>
      </c>
      <c r="AZ78" s="106">
        <f t="shared" si="37"/>
        <v>88</v>
      </c>
      <c r="BA78" s="106">
        <f t="shared" si="37"/>
        <v>88</v>
      </c>
      <c r="BB78" s="106">
        <f t="shared" si="37"/>
        <v>89</v>
      </c>
      <c r="BC78" s="106">
        <f t="shared" si="37"/>
        <v>89</v>
      </c>
      <c r="BD78" s="107">
        <f t="shared" si="37"/>
        <v>89</v>
      </c>
      <c r="BE78" s="106">
        <f t="shared" si="37"/>
        <v>89</v>
      </c>
      <c r="BF78" s="106">
        <f t="shared" si="37"/>
        <v>90</v>
      </c>
      <c r="BG78" s="106">
        <f t="shared" si="37"/>
        <v>90</v>
      </c>
      <c r="BH78" s="106">
        <f t="shared" si="37"/>
        <v>90</v>
      </c>
      <c r="BI78" s="107">
        <f t="shared" si="37"/>
        <v>90</v>
      </c>
      <c r="BJ78" s="106">
        <f t="shared" si="37"/>
        <v>91</v>
      </c>
      <c r="BK78" s="106">
        <f t="shared" si="37"/>
        <v>91</v>
      </c>
      <c r="BL78" s="106">
        <f t="shared" si="37"/>
        <v>91</v>
      </c>
      <c r="BM78" s="106">
        <f t="shared" si="37"/>
        <v>91</v>
      </c>
      <c r="BN78" s="107">
        <f t="shared" si="38"/>
        <v>92</v>
      </c>
      <c r="BO78" s="106">
        <f t="shared" si="38"/>
        <v>92</v>
      </c>
      <c r="BP78" s="106">
        <f t="shared" si="38"/>
        <v>92</v>
      </c>
      <c r="BQ78" s="106">
        <f t="shared" si="38"/>
        <v>92</v>
      </c>
      <c r="BR78" s="106">
        <f t="shared" si="38"/>
        <v>93</v>
      </c>
      <c r="BS78" s="107">
        <f t="shared" si="38"/>
        <v>93</v>
      </c>
      <c r="BT78" s="106">
        <f t="shared" si="38"/>
        <v>93</v>
      </c>
      <c r="BU78" s="106">
        <f t="shared" si="38"/>
        <v>93</v>
      </c>
      <c r="BV78" s="106">
        <f t="shared" si="38"/>
        <v>94</v>
      </c>
      <c r="BW78" s="106">
        <f t="shared" si="38"/>
        <v>94</v>
      </c>
      <c r="BX78" s="107">
        <f t="shared" si="38"/>
        <v>94</v>
      </c>
      <c r="BY78" s="106">
        <f t="shared" si="38"/>
        <v>94</v>
      </c>
      <c r="BZ78" s="106">
        <f t="shared" si="38"/>
        <v>94</v>
      </c>
      <c r="CA78" s="106">
        <f t="shared" si="38"/>
        <v>95</v>
      </c>
      <c r="CB78" s="106">
        <f t="shared" si="38"/>
        <v>95</v>
      </c>
      <c r="CC78" s="107">
        <f t="shared" si="38"/>
        <v>95</v>
      </c>
      <c r="CD78" s="106">
        <f t="shared" si="39"/>
        <v>95</v>
      </c>
      <c r="CE78" s="106">
        <f t="shared" si="39"/>
        <v>96</v>
      </c>
      <c r="CF78" s="106">
        <f t="shared" si="39"/>
        <v>96</v>
      </c>
      <c r="CG78" s="106">
        <f t="shared" si="39"/>
        <v>96</v>
      </c>
      <c r="CH78" s="107">
        <f t="shared" si="39"/>
        <v>96</v>
      </c>
      <c r="CI78" s="106">
        <f t="shared" si="39"/>
        <v>97</v>
      </c>
      <c r="CJ78" s="106">
        <f t="shared" si="39"/>
        <v>97</v>
      </c>
      <c r="CK78" s="106">
        <f t="shared" si="39"/>
        <v>97</v>
      </c>
      <c r="CL78" s="106">
        <f t="shared" si="39"/>
        <v>97</v>
      </c>
      <c r="CM78" s="107">
        <f t="shared" si="39"/>
        <v>98</v>
      </c>
      <c r="CN78" s="106">
        <f t="shared" si="39"/>
        <v>98</v>
      </c>
      <c r="CO78" s="106">
        <f t="shared" si="39"/>
        <v>98</v>
      </c>
      <c r="CP78" s="106">
        <f t="shared" si="39"/>
        <v>98</v>
      </c>
      <c r="CQ78" s="106">
        <f t="shared" si="39"/>
        <v>99</v>
      </c>
      <c r="CR78" s="107">
        <f t="shared" si="39"/>
        <v>99</v>
      </c>
      <c r="CS78" s="106">
        <f t="shared" si="39"/>
        <v>99</v>
      </c>
      <c r="CT78" s="106">
        <f t="shared" si="43"/>
        <v>99</v>
      </c>
      <c r="CU78" s="106">
        <f t="shared" si="43"/>
        <v>100</v>
      </c>
      <c r="CV78" s="106">
        <f t="shared" si="43"/>
        <v>100</v>
      </c>
      <c r="CW78" s="105">
        <f t="shared" si="45"/>
        <v>76</v>
      </c>
    </row>
    <row r="79" spans="1:104" x14ac:dyDescent="0.25">
      <c r="A79" s="105">
        <f t="shared" si="44"/>
        <v>77</v>
      </c>
      <c r="B79" s="106">
        <f t="shared" si="42"/>
        <v>77</v>
      </c>
      <c r="C79" s="106">
        <f t="shared" si="42"/>
        <v>77</v>
      </c>
      <c r="D79" s="106">
        <f t="shared" si="42"/>
        <v>78</v>
      </c>
      <c r="E79" s="106">
        <f t="shared" si="42"/>
        <v>78</v>
      </c>
      <c r="F79" s="107">
        <f t="shared" si="42"/>
        <v>78</v>
      </c>
      <c r="G79" s="106">
        <f t="shared" si="42"/>
        <v>78</v>
      </c>
      <c r="H79" s="106">
        <f t="shared" si="42"/>
        <v>79</v>
      </c>
      <c r="I79" s="106">
        <f t="shared" si="42"/>
        <v>79</v>
      </c>
      <c r="J79" s="106">
        <f t="shared" si="42"/>
        <v>79</v>
      </c>
      <c r="K79" s="107">
        <f t="shared" si="42"/>
        <v>79</v>
      </c>
      <c r="L79" s="106">
        <f t="shared" si="42"/>
        <v>80</v>
      </c>
      <c r="M79" s="106">
        <f t="shared" si="42"/>
        <v>80</v>
      </c>
      <c r="N79" s="106">
        <f t="shared" si="42"/>
        <v>80</v>
      </c>
      <c r="O79" s="106">
        <f t="shared" si="42"/>
        <v>80</v>
      </c>
      <c r="P79" s="107">
        <f t="shared" si="42"/>
        <v>80</v>
      </c>
      <c r="Q79" s="106">
        <f t="shared" si="40"/>
        <v>81</v>
      </c>
      <c r="R79" s="106">
        <f t="shared" si="40"/>
        <v>81</v>
      </c>
      <c r="S79" s="106">
        <f t="shared" si="40"/>
        <v>81</v>
      </c>
      <c r="T79" s="106">
        <f t="shared" si="40"/>
        <v>81</v>
      </c>
      <c r="U79" s="107">
        <f t="shared" si="40"/>
        <v>82</v>
      </c>
      <c r="V79" s="106">
        <f t="shared" si="40"/>
        <v>82</v>
      </c>
      <c r="W79" s="106">
        <f t="shared" si="40"/>
        <v>82</v>
      </c>
      <c r="X79" s="106">
        <f t="shared" si="40"/>
        <v>82</v>
      </c>
      <c r="Y79" s="106">
        <f t="shared" si="40"/>
        <v>83</v>
      </c>
      <c r="Z79" s="107">
        <f t="shared" si="40"/>
        <v>83</v>
      </c>
      <c r="AA79" s="106">
        <f t="shared" si="40"/>
        <v>83</v>
      </c>
      <c r="AB79" s="106">
        <f t="shared" si="40"/>
        <v>83</v>
      </c>
      <c r="AC79" s="106">
        <f t="shared" si="40"/>
        <v>83</v>
      </c>
      <c r="AD79" s="106">
        <f t="shared" si="40"/>
        <v>84</v>
      </c>
      <c r="AE79" s="107">
        <f t="shared" si="40"/>
        <v>84</v>
      </c>
      <c r="AF79" s="106">
        <f t="shared" si="40"/>
        <v>84</v>
      </c>
      <c r="AG79" s="106">
        <f t="shared" si="41"/>
        <v>84</v>
      </c>
      <c r="AH79" s="106">
        <f t="shared" si="36"/>
        <v>85</v>
      </c>
      <c r="AI79" s="106">
        <f t="shared" si="36"/>
        <v>85</v>
      </c>
      <c r="AJ79" s="107">
        <f t="shared" si="36"/>
        <v>85</v>
      </c>
      <c r="AK79" s="106">
        <f t="shared" si="36"/>
        <v>85</v>
      </c>
      <c r="AL79" s="106">
        <f t="shared" si="36"/>
        <v>86</v>
      </c>
      <c r="AM79" s="106">
        <f t="shared" si="36"/>
        <v>86</v>
      </c>
      <c r="AN79" s="106">
        <f t="shared" si="36"/>
        <v>86</v>
      </c>
      <c r="AO79" s="107">
        <f t="shared" si="36"/>
        <v>86</v>
      </c>
      <c r="AP79" s="106">
        <f t="shared" si="36"/>
        <v>86</v>
      </c>
      <c r="AQ79" s="106">
        <f t="shared" si="36"/>
        <v>87</v>
      </c>
      <c r="AR79" s="106">
        <f t="shared" si="36"/>
        <v>87</v>
      </c>
      <c r="AS79" s="106">
        <f t="shared" si="36"/>
        <v>87</v>
      </c>
      <c r="AT79" s="107">
        <f t="shared" si="36"/>
        <v>87</v>
      </c>
      <c r="AU79" s="106">
        <f t="shared" si="36"/>
        <v>88</v>
      </c>
      <c r="AV79" s="106">
        <f t="shared" si="36"/>
        <v>88</v>
      </c>
      <c r="AW79" s="106">
        <f t="shared" si="36"/>
        <v>88</v>
      </c>
      <c r="AX79" s="106">
        <f t="shared" si="37"/>
        <v>88</v>
      </c>
      <c r="AY79" s="107">
        <f t="shared" si="37"/>
        <v>89</v>
      </c>
      <c r="AZ79" s="106">
        <f t="shared" si="37"/>
        <v>89</v>
      </c>
      <c r="BA79" s="106">
        <f t="shared" si="37"/>
        <v>89</v>
      </c>
      <c r="BB79" s="106">
        <f t="shared" si="37"/>
        <v>89</v>
      </c>
      <c r="BC79" s="106">
        <f t="shared" si="37"/>
        <v>89</v>
      </c>
      <c r="BD79" s="107">
        <f t="shared" si="37"/>
        <v>90</v>
      </c>
      <c r="BE79" s="106">
        <f t="shared" si="37"/>
        <v>90</v>
      </c>
      <c r="BF79" s="106">
        <f t="shared" si="37"/>
        <v>90</v>
      </c>
      <c r="BG79" s="106">
        <f t="shared" si="37"/>
        <v>90</v>
      </c>
      <c r="BH79" s="106">
        <f t="shared" si="37"/>
        <v>91</v>
      </c>
      <c r="BI79" s="107">
        <f t="shared" si="37"/>
        <v>91</v>
      </c>
      <c r="BJ79" s="106">
        <f t="shared" si="37"/>
        <v>91</v>
      </c>
      <c r="BK79" s="106">
        <f t="shared" si="37"/>
        <v>91</v>
      </c>
      <c r="BL79" s="106">
        <f t="shared" si="37"/>
        <v>91</v>
      </c>
      <c r="BM79" s="106">
        <f t="shared" si="37"/>
        <v>92</v>
      </c>
      <c r="BN79" s="107">
        <f t="shared" si="38"/>
        <v>92</v>
      </c>
      <c r="BO79" s="106">
        <f t="shared" si="38"/>
        <v>92</v>
      </c>
      <c r="BP79" s="106">
        <f t="shared" si="38"/>
        <v>92</v>
      </c>
      <c r="BQ79" s="106">
        <f t="shared" si="38"/>
        <v>93</v>
      </c>
      <c r="BR79" s="106">
        <f t="shared" si="38"/>
        <v>93</v>
      </c>
      <c r="BS79" s="107">
        <f t="shared" si="38"/>
        <v>93</v>
      </c>
      <c r="BT79" s="106">
        <f t="shared" si="38"/>
        <v>93</v>
      </c>
      <c r="BU79" s="106">
        <f t="shared" si="38"/>
        <v>94</v>
      </c>
      <c r="BV79" s="106">
        <f t="shared" si="38"/>
        <v>94</v>
      </c>
      <c r="BW79" s="106">
        <f t="shared" si="38"/>
        <v>94</v>
      </c>
      <c r="BX79" s="107">
        <f t="shared" si="38"/>
        <v>94</v>
      </c>
      <c r="BY79" s="106">
        <f t="shared" si="38"/>
        <v>94</v>
      </c>
      <c r="BZ79" s="106">
        <f t="shared" si="38"/>
        <v>95</v>
      </c>
      <c r="CA79" s="106">
        <f t="shared" si="38"/>
        <v>95</v>
      </c>
      <c r="CB79" s="106">
        <f t="shared" si="38"/>
        <v>95</v>
      </c>
      <c r="CC79" s="107">
        <f t="shared" si="38"/>
        <v>95</v>
      </c>
      <c r="CD79" s="106">
        <f t="shared" si="39"/>
        <v>96</v>
      </c>
      <c r="CE79" s="106">
        <f t="shared" si="39"/>
        <v>96</v>
      </c>
      <c r="CF79" s="106">
        <f t="shared" si="39"/>
        <v>96</v>
      </c>
      <c r="CG79" s="106">
        <f t="shared" si="39"/>
        <v>96</v>
      </c>
      <c r="CH79" s="107">
        <f t="shared" si="39"/>
        <v>97</v>
      </c>
      <c r="CI79" s="106">
        <f t="shared" si="39"/>
        <v>97</v>
      </c>
      <c r="CJ79" s="106">
        <f t="shared" si="39"/>
        <v>97</v>
      </c>
      <c r="CK79" s="106">
        <f t="shared" si="39"/>
        <v>97</v>
      </c>
      <c r="CL79" s="106">
        <f t="shared" si="39"/>
        <v>97</v>
      </c>
      <c r="CM79" s="107">
        <f t="shared" si="39"/>
        <v>98</v>
      </c>
      <c r="CN79" s="106">
        <f t="shared" si="39"/>
        <v>98</v>
      </c>
      <c r="CO79" s="106">
        <f t="shared" si="39"/>
        <v>98</v>
      </c>
      <c r="CP79" s="106">
        <f t="shared" si="39"/>
        <v>98</v>
      </c>
      <c r="CQ79" s="106">
        <f t="shared" si="39"/>
        <v>99</v>
      </c>
      <c r="CR79" s="107">
        <f t="shared" si="39"/>
        <v>99</v>
      </c>
      <c r="CS79" s="106">
        <f t="shared" si="39"/>
        <v>99</v>
      </c>
      <c r="CT79" s="106">
        <f t="shared" si="43"/>
        <v>99</v>
      </c>
      <c r="CU79" s="106">
        <f t="shared" si="43"/>
        <v>100</v>
      </c>
      <c r="CV79" s="106">
        <f t="shared" si="43"/>
        <v>100</v>
      </c>
      <c r="CW79" s="105">
        <f t="shared" si="45"/>
        <v>77</v>
      </c>
    </row>
    <row r="80" spans="1:104" x14ac:dyDescent="0.25">
      <c r="A80" s="105">
        <f t="shared" si="44"/>
        <v>78</v>
      </c>
      <c r="B80" s="106">
        <f t="shared" si="42"/>
        <v>78</v>
      </c>
      <c r="C80" s="106">
        <f t="shared" si="42"/>
        <v>78</v>
      </c>
      <c r="D80" s="106">
        <f t="shared" si="42"/>
        <v>79</v>
      </c>
      <c r="E80" s="106">
        <f t="shared" si="42"/>
        <v>79</v>
      </c>
      <c r="F80" s="107">
        <f t="shared" si="42"/>
        <v>79</v>
      </c>
      <c r="G80" s="106">
        <f t="shared" si="42"/>
        <v>79</v>
      </c>
      <c r="H80" s="106">
        <f t="shared" si="42"/>
        <v>80</v>
      </c>
      <c r="I80" s="106">
        <f t="shared" si="42"/>
        <v>80</v>
      </c>
      <c r="J80" s="106">
        <f t="shared" si="42"/>
        <v>80</v>
      </c>
      <c r="K80" s="107">
        <f t="shared" si="42"/>
        <v>80</v>
      </c>
      <c r="L80" s="106">
        <f t="shared" si="42"/>
        <v>80</v>
      </c>
      <c r="M80" s="106">
        <f t="shared" si="42"/>
        <v>81</v>
      </c>
      <c r="N80" s="106">
        <f t="shared" si="42"/>
        <v>81</v>
      </c>
      <c r="O80" s="106">
        <f t="shared" si="42"/>
        <v>81</v>
      </c>
      <c r="P80" s="107">
        <f t="shared" si="42"/>
        <v>81</v>
      </c>
      <c r="Q80" s="106">
        <f t="shared" si="40"/>
        <v>82</v>
      </c>
      <c r="R80" s="106">
        <f t="shared" si="40"/>
        <v>82</v>
      </c>
      <c r="S80" s="106">
        <f t="shared" si="40"/>
        <v>82</v>
      </c>
      <c r="T80" s="106">
        <f t="shared" si="40"/>
        <v>82</v>
      </c>
      <c r="U80" s="107">
        <f t="shared" si="40"/>
        <v>82</v>
      </c>
      <c r="V80" s="106">
        <f t="shared" si="40"/>
        <v>83</v>
      </c>
      <c r="W80" s="106">
        <f t="shared" si="40"/>
        <v>83</v>
      </c>
      <c r="X80" s="106">
        <f t="shared" si="40"/>
        <v>83</v>
      </c>
      <c r="Y80" s="106">
        <f t="shared" si="40"/>
        <v>83</v>
      </c>
      <c r="Z80" s="107">
        <f t="shared" si="40"/>
        <v>84</v>
      </c>
      <c r="AA80" s="106">
        <f t="shared" si="40"/>
        <v>84</v>
      </c>
      <c r="AB80" s="106">
        <f t="shared" si="40"/>
        <v>84</v>
      </c>
      <c r="AC80" s="106">
        <f t="shared" si="40"/>
        <v>84</v>
      </c>
      <c r="AD80" s="106">
        <f t="shared" si="40"/>
        <v>84</v>
      </c>
      <c r="AE80" s="107">
        <f t="shared" si="40"/>
        <v>85</v>
      </c>
      <c r="AF80" s="106">
        <f t="shared" si="40"/>
        <v>85</v>
      </c>
      <c r="AG80" s="106">
        <f t="shared" si="41"/>
        <v>85</v>
      </c>
      <c r="AH80" s="106">
        <f t="shared" si="36"/>
        <v>85</v>
      </c>
      <c r="AI80" s="106">
        <f t="shared" si="36"/>
        <v>85</v>
      </c>
      <c r="AJ80" s="107">
        <f t="shared" si="36"/>
        <v>86</v>
      </c>
      <c r="AK80" s="106">
        <f t="shared" si="36"/>
        <v>86</v>
      </c>
      <c r="AL80" s="106">
        <f t="shared" si="36"/>
        <v>86</v>
      </c>
      <c r="AM80" s="106">
        <f t="shared" si="36"/>
        <v>86</v>
      </c>
      <c r="AN80" s="106">
        <f t="shared" si="36"/>
        <v>87</v>
      </c>
      <c r="AO80" s="107">
        <f t="shared" si="36"/>
        <v>87</v>
      </c>
      <c r="AP80" s="106">
        <f t="shared" si="36"/>
        <v>87</v>
      </c>
      <c r="AQ80" s="106">
        <f t="shared" si="36"/>
        <v>87</v>
      </c>
      <c r="AR80" s="106">
        <f t="shared" si="36"/>
        <v>87</v>
      </c>
      <c r="AS80" s="106">
        <f t="shared" si="36"/>
        <v>88</v>
      </c>
      <c r="AT80" s="107">
        <f t="shared" si="36"/>
        <v>88</v>
      </c>
      <c r="AU80" s="106">
        <f t="shared" si="36"/>
        <v>88</v>
      </c>
      <c r="AV80" s="106">
        <f t="shared" si="36"/>
        <v>88</v>
      </c>
      <c r="AW80" s="106">
        <f t="shared" ref="AW80:BL95" si="46">ROUND($A80+(AW$2*(1-$A80/100)),0)</f>
        <v>89</v>
      </c>
      <c r="AX80" s="106">
        <f t="shared" si="37"/>
        <v>89</v>
      </c>
      <c r="AY80" s="107">
        <f t="shared" si="37"/>
        <v>89</v>
      </c>
      <c r="AZ80" s="106">
        <f t="shared" si="37"/>
        <v>89</v>
      </c>
      <c r="BA80" s="106">
        <f t="shared" si="37"/>
        <v>89</v>
      </c>
      <c r="BB80" s="106">
        <f t="shared" si="37"/>
        <v>90</v>
      </c>
      <c r="BC80" s="106">
        <f t="shared" si="37"/>
        <v>90</v>
      </c>
      <c r="BD80" s="107">
        <f t="shared" si="37"/>
        <v>90</v>
      </c>
      <c r="BE80" s="106">
        <f t="shared" si="37"/>
        <v>90</v>
      </c>
      <c r="BF80" s="106">
        <f t="shared" si="37"/>
        <v>91</v>
      </c>
      <c r="BG80" s="106">
        <f t="shared" si="37"/>
        <v>91</v>
      </c>
      <c r="BH80" s="106">
        <f t="shared" si="37"/>
        <v>91</v>
      </c>
      <c r="BI80" s="107">
        <f t="shared" si="37"/>
        <v>91</v>
      </c>
      <c r="BJ80" s="106">
        <f t="shared" si="37"/>
        <v>91</v>
      </c>
      <c r="BK80" s="106">
        <f t="shared" si="37"/>
        <v>92</v>
      </c>
      <c r="BL80" s="106">
        <f t="shared" si="37"/>
        <v>92</v>
      </c>
      <c r="BM80" s="106">
        <f t="shared" ref="BM80:CB95" si="47">ROUND($A80+(BM$2*(1-$A80/100)),0)</f>
        <v>92</v>
      </c>
      <c r="BN80" s="107">
        <f t="shared" si="38"/>
        <v>92</v>
      </c>
      <c r="BO80" s="106">
        <f t="shared" si="38"/>
        <v>93</v>
      </c>
      <c r="BP80" s="106">
        <f t="shared" si="38"/>
        <v>93</v>
      </c>
      <c r="BQ80" s="106">
        <f t="shared" si="38"/>
        <v>93</v>
      </c>
      <c r="BR80" s="106">
        <f t="shared" si="38"/>
        <v>93</v>
      </c>
      <c r="BS80" s="107">
        <f t="shared" si="38"/>
        <v>93</v>
      </c>
      <c r="BT80" s="106">
        <f t="shared" si="38"/>
        <v>94</v>
      </c>
      <c r="BU80" s="106">
        <f t="shared" si="38"/>
        <v>94</v>
      </c>
      <c r="BV80" s="106">
        <f t="shared" si="38"/>
        <v>94</v>
      </c>
      <c r="BW80" s="106">
        <f t="shared" si="38"/>
        <v>94</v>
      </c>
      <c r="BX80" s="107">
        <f t="shared" si="38"/>
        <v>95</v>
      </c>
      <c r="BY80" s="106">
        <f t="shared" si="38"/>
        <v>95</v>
      </c>
      <c r="BZ80" s="106">
        <f t="shared" si="38"/>
        <v>95</v>
      </c>
      <c r="CA80" s="106">
        <f t="shared" si="38"/>
        <v>95</v>
      </c>
      <c r="CB80" s="106">
        <f t="shared" si="38"/>
        <v>95</v>
      </c>
      <c r="CC80" s="107">
        <f t="shared" ref="CC80:CR95" si="48">ROUND($A80+(CC$2*(1-$A80/100)),0)</f>
        <v>96</v>
      </c>
      <c r="CD80" s="106">
        <f t="shared" si="39"/>
        <v>96</v>
      </c>
      <c r="CE80" s="106">
        <f t="shared" si="39"/>
        <v>96</v>
      </c>
      <c r="CF80" s="106">
        <f t="shared" si="39"/>
        <v>96</v>
      </c>
      <c r="CG80" s="106">
        <f t="shared" si="39"/>
        <v>96</v>
      </c>
      <c r="CH80" s="107">
        <f t="shared" si="39"/>
        <v>97</v>
      </c>
      <c r="CI80" s="106">
        <f t="shared" si="39"/>
        <v>97</v>
      </c>
      <c r="CJ80" s="106">
        <f t="shared" si="39"/>
        <v>97</v>
      </c>
      <c r="CK80" s="106">
        <f t="shared" si="39"/>
        <v>97</v>
      </c>
      <c r="CL80" s="106">
        <f t="shared" si="39"/>
        <v>98</v>
      </c>
      <c r="CM80" s="107">
        <f t="shared" si="39"/>
        <v>98</v>
      </c>
      <c r="CN80" s="106">
        <f t="shared" si="39"/>
        <v>98</v>
      </c>
      <c r="CO80" s="106">
        <f t="shared" si="39"/>
        <v>98</v>
      </c>
      <c r="CP80" s="106">
        <f t="shared" si="39"/>
        <v>98</v>
      </c>
      <c r="CQ80" s="106">
        <f t="shared" si="39"/>
        <v>99</v>
      </c>
      <c r="CR80" s="107">
        <f t="shared" si="39"/>
        <v>99</v>
      </c>
      <c r="CS80" s="106">
        <f t="shared" si="39"/>
        <v>99</v>
      </c>
      <c r="CT80" s="106">
        <f t="shared" si="43"/>
        <v>99</v>
      </c>
      <c r="CU80" s="106">
        <f t="shared" si="43"/>
        <v>100</v>
      </c>
      <c r="CV80" s="106">
        <f t="shared" si="43"/>
        <v>100</v>
      </c>
      <c r="CW80" s="105">
        <f t="shared" si="45"/>
        <v>78</v>
      </c>
    </row>
    <row r="81" spans="1:104" x14ac:dyDescent="0.25">
      <c r="A81" s="105">
        <f t="shared" si="44"/>
        <v>79</v>
      </c>
      <c r="B81" s="106">
        <f t="shared" si="42"/>
        <v>79</v>
      </c>
      <c r="C81" s="106">
        <f t="shared" si="42"/>
        <v>79</v>
      </c>
      <c r="D81" s="106">
        <f t="shared" si="42"/>
        <v>80</v>
      </c>
      <c r="E81" s="106">
        <f t="shared" si="42"/>
        <v>80</v>
      </c>
      <c r="F81" s="107">
        <f t="shared" si="42"/>
        <v>80</v>
      </c>
      <c r="G81" s="106">
        <f t="shared" si="42"/>
        <v>80</v>
      </c>
      <c r="H81" s="106">
        <f t="shared" si="42"/>
        <v>80</v>
      </c>
      <c r="I81" s="106">
        <f t="shared" si="42"/>
        <v>81</v>
      </c>
      <c r="J81" s="106">
        <f t="shared" si="42"/>
        <v>81</v>
      </c>
      <c r="K81" s="107">
        <f t="shared" si="42"/>
        <v>81</v>
      </c>
      <c r="L81" s="106">
        <f t="shared" si="42"/>
        <v>81</v>
      </c>
      <c r="M81" s="106">
        <f t="shared" si="42"/>
        <v>82</v>
      </c>
      <c r="N81" s="106">
        <f t="shared" si="42"/>
        <v>82</v>
      </c>
      <c r="O81" s="106">
        <f t="shared" si="42"/>
        <v>82</v>
      </c>
      <c r="P81" s="107">
        <f t="shared" si="42"/>
        <v>82</v>
      </c>
      <c r="Q81" s="106">
        <f t="shared" si="40"/>
        <v>82</v>
      </c>
      <c r="R81" s="106">
        <f t="shared" si="40"/>
        <v>83</v>
      </c>
      <c r="S81" s="106">
        <f t="shared" si="40"/>
        <v>83</v>
      </c>
      <c r="T81" s="106">
        <f t="shared" si="40"/>
        <v>83</v>
      </c>
      <c r="U81" s="107">
        <f t="shared" si="40"/>
        <v>83</v>
      </c>
      <c r="V81" s="106">
        <f t="shared" si="40"/>
        <v>83</v>
      </c>
      <c r="W81" s="106">
        <f t="shared" si="40"/>
        <v>84</v>
      </c>
      <c r="X81" s="106">
        <f t="shared" si="40"/>
        <v>84</v>
      </c>
      <c r="Y81" s="106">
        <f t="shared" si="40"/>
        <v>84</v>
      </c>
      <c r="Z81" s="107">
        <f t="shared" si="40"/>
        <v>84</v>
      </c>
      <c r="AA81" s="106">
        <f t="shared" si="40"/>
        <v>84</v>
      </c>
      <c r="AB81" s="106">
        <f t="shared" si="40"/>
        <v>85</v>
      </c>
      <c r="AC81" s="106">
        <f t="shared" si="40"/>
        <v>85</v>
      </c>
      <c r="AD81" s="106">
        <f t="shared" si="40"/>
        <v>85</v>
      </c>
      <c r="AE81" s="107">
        <f t="shared" si="40"/>
        <v>85</v>
      </c>
      <c r="AF81" s="106">
        <f t="shared" si="40"/>
        <v>86</v>
      </c>
      <c r="AG81" s="106">
        <f t="shared" si="41"/>
        <v>86</v>
      </c>
      <c r="AH81" s="106">
        <f t="shared" ref="AH81:AV82" si="49">ROUND($A81+(AH$2*(1-$A81/100)),0)</f>
        <v>86</v>
      </c>
      <c r="AI81" s="106">
        <f t="shared" si="49"/>
        <v>86</v>
      </c>
      <c r="AJ81" s="107">
        <f t="shared" si="49"/>
        <v>86</v>
      </c>
      <c r="AK81" s="106">
        <f t="shared" si="49"/>
        <v>87</v>
      </c>
      <c r="AL81" s="106">
        <f t="shared" si="49"/>
        <v>87</v>
      </c>
      <c r="AM81" s="106">
        <f t="shared" si="49"/>
        <v>87</v>
      </c>
      <c r="AN81" s="106">
        <f t="shared" si="49"/>
        <v>87</v>
      </c>
      <c r="AO81" s="107">
        <f t="shared" si="49"/>
        <v>87</v>
      </c>
      <c r="AP81" s="106">
        <f t="shared" si="49"/>
        <v>88</v>
      </c>
      <c r="AQ81" s="106">
        <f t="shared" si="49"/>
        <v>88</v>
      </c>
      <c r="AR81" s="106">
        <f t="shared" si="49"/>
        <v>88</v>
      </c>
      <c r="AS81" s="106">
        <f t="shared" si="49"/>
        <v>88</v>
      </c>
      <c r="AT81" s="107">
        <f t="shared" si="49"/>
        <v>88</v>
      </c>
      <c r="AU81" s="106">
        <f t="shared" si="49"/>
        <v>89</v>
      </c>
      <c r="AV81" s="106">
        <f t="shared" si="49"/>
        <v>89</v>
      </c>
      <c r="AW81" s="106">
        <f t="shared" si="46"/>
        <v>89</v>
      </c>
      <c r="AX81" s="106">
        <f t="shared" si="46"/>
        <v>89</v>
      </c>
      <c r="AY81" s="107">
        <f t="shared" si="46"/>
        <v>90</v>
      </c>
      <c r="AZ81" s="106">
        <f t="shared" si="46"/>
        <v>90</v>
      </c>
      <c r="BA81" s="106">
        <f t="shared" si="46"/>
        <v>90</v>
      </c>
      <c r="BB81" s="106">
        <f t="shared" si="46"/>
        <v>90</v>
      </c>
      <c r="BC81" s="106">
        <f t="shared" si="46"/>
        <v>90</v>
      </c>
      <c r="BD81" s="107">
        <f t="shared" si="46"/>
        <v>91</v>
      </c>
      <c r="BE81" s="106">
        <f t="shared" si="46"/>
        <v>91</v>
      </c>
      <c r="BF81" s="106">
        <f t="shared" si="46"/>
        <v>91</v>
      </c>
      <c r="BG81" s="106">
        <f t="shared" si="46"/>
        <v>91</v>
      </c>
      <c r="BH81" s="106">
        <f t="shared" si="46"/>
        <v>91</v>
      </c>
      <c r="BI81" s="107">
        <f t="shared" si="46"/>
        <v>92</v>
      </c>
      <c r="BJ81" s="106">
        <f t="shared" si="46"/>
        <v>92</v>
      </c>
      <c r="BK81" s="106">
        <f t="shared" si="46"/>
        <v>92</v>
      </c>
      <c r="BL81" s="106">
        <f t="shared" si="46"/>
        <v>92</v>
      </c>
      <c r="BM81" s="106">
        <f t="shared" si="47"/>
        <v>92</v>
      </c>
      <c r="BN81" s="107">
        <f t="shared" si="47"/>
        <v>93</v>
      </c>
      <c r="BO81" s="106">
        <f t="shared" si="47"/>
        <v>93</v>
      </c>
      <c r="BP81" s="106">
        <f t="shared" si="47"/>
        <v>93</v>
      </c>
      <c r="BQ81" s="106">
        <f t="shared" si="47"/>
        <v>93</v>
      </c>
      <c r="BR81" s="106">
        <f t="shared" si="47"/>
        <v>93</v>
      </c>
      <c r="BS81" s="107">
        <f t="shared" si="47"/>
        <v>94</v>
      </c>
      <c r="BT81" s="106">
        <f t="shared" si="47"/>
        <v>94</v>
      </c>
      <c r="BU81" s="106">
        <f t="shared" si="47"/>
        <v>94</v>
      </c>
      <c r="BV81" s="106">
        <f t="shared" si="47"/>
        <v>94</v>
      </c>
      <c r="BW81" s="106">
        <f t="shared" si="47"/>
        <v>95</v>
      </c>
      <c r="BX81" s="107">
        <f t="shared" si="47"/>
        <v>95</v>
      </c>
      <c r="BY81" s="106">
        <f t="shared" si="47"/>
        <v>95</v>
      </c>
      <c r="BZ81" s="106">
        <f t="shared" si="47"/>
        <v>95</v>
      </c>
      <c r="CA81" s="106">
        <f t="shared" si="47"/>
        <v>95</v>
      </c>
      <c r="CB81" s="106">
        <f t="shared" si="47"/>
        <v>96</v>
      </c>
      <c r="CC81" s="107">
        <f t="shared" si="48"/>
        <v>96</v>
      </c>
      <c r="CD81" s="106">
        <f t="shared" si="48"/>
        <v>96</v>
      </c>
      <c r="CE81" s="106">
        <f t="shared" si="48"/>
        <v>96</v>
      </c>
      <c r="CF81" s="106">
        <f t="shared" si="48"/>
        <v>96</v>
      </c>
      <c r="CG81" s="106">
        <f t="shared" si="48"/>
        <v>97</v>
      </c>
      <c r="CH81" s="107">
        <f t="shared" si="48"/>
        <v>97</v>
      </c>
      <c r="CI81" s="106">
        <f t="shared" si="48"/>
        <v>97</v>
      </c>
      <c r="CJ81" s="106">
        <f t="shared" si="48"/>
        <v>97</v>
      </c>
      <c r="CK81" s="106">
        <f t="shared" si="48"/>
        <v>97</v>
      </c>
      <c r="CL81" s="106">
        <f t="shared" si="48"/>
        <v>98</v>
      </c>
      <c r="CM81" s="107">
        <f t="shared" si="48"/>
        <v>98</v>
      </c>
      <c r="CN81" s="106">
        <f t="shared" si="48"/>
        <v>98</v>
      </c>
      <c r="CO81" s="106">
        <f t="shared" si="48"/>
        <v>98</v>
      </c>
      <c r="CP81" s="106">
        <f t="shared" si="48"/>
        <v>99</v>
      </c>
      <c r="CQ81" s="106">
        <f t="shared" si="48"/>
        <v>99</v>
      </c>
      <c r="CR81" s="107">
        <f t="shared" si="48"/>
        <v>99</v>
      </c>
      <c r="CS81" s="106">
        <f t="shared" ref="CS81:CV101" si="50">ROUND($A81+(CS$2*(1-$A81/100)),0)</f>
        <v>99</v>
      </c>
      <c r="CT81" s="106">
        <f t="shared" si="43"/>
        <v>99</v>
      </c>
      <c r="CU81" s="106">
        <f t="shared" si="43"/>
        <v>100</v>
      </c>
      <c r="CV81" s="106">
        <f t="shared" si="43"/>
        <v>100</v>
      </c>
      <c r="CW81" s="105">
        <f t="shared" si="45"/>
        <v>79</v>
      </c>
    </row>
    <row r="82" spans="1:104" s="17" customFormat="1" x14ac:dyDescent="0.25">
      <c r="A82" s="108">
        <f t="shared" si="44"/>
        <v>80</v>
      </c>
      <c r="B82" s="107">
        <f t="shared" si="42"/>
        <v>80</v>
      </c>
      <c r="C82" s="107">
        <f t="shared" si="42"/>
        <v>80</v>
      </c>
      <c r="D82" s="107">
        <f t="shared" si="42"/>
        <v>81</v>
      </c>
      <c r="E82" s="107">
        <f t="shared" si="42"/>
        <v>81</v>
      </c>
      <c r="F82" s="107">
        <f t="shared" si="42"/>
        <v>81</v>
      </c>
      <c r="G82" s="107">
        <f t="shared" si="42"/>
        <v>81</v>
      </c>
      <c r="H82" s="107">
        <f t="shared" si="42"/>
        <v>81</v>
      </c>
      <c r="I82" s="107">
        <f t="shared" si="42"/>
        <v>82</v>
      </c>
      <c r="J82" s="107">
        <f t="shared" si="42"/>
        <v>82</v>
      </c>
      <c r="K82" s="107">
        <f t="shared" si="42"/>
        <v>82</v>
      </c>
      <c r="L82" s="107">
        <f t="shared" si="42"/>
        <v>82</v>
      </c>
      <c r="M82" s="107">
        <f t="shared" si="42"/>
        <v>82</v>
      </c>
      <c r="N82" s="107">
        <f t="shared" si="42"/>
        <v>83</v>
      </c>
      <c r="O82" s="107">
        <f t="shared" si="42"/>
        <v>83</v>
      </c>
      <c r="P82" s="107">
        <f t="shared" si="42"/>
        <v>83</v>
      </c>
      <c r="Q82" s="107">
        <f t="shared" si="40"/>
        <v>83</v>
      </c>
      <c r="R82" s="107">
        <f t="shared" si="40"/>
        <v>83</v>
      </c>
      <c r="S82" s="107">
        <f t="shared" si="40"/>
        <v>84</v>
      </c>
      <c r="T82" s="107">
        <f t="shared" si="40"/>
        <v>84</v>
      </c>
      <c r="U82" s="107">
        <f t="shared" si="40"/>
        <v>84</v>
      </c>
      <c r="V82" s="107">
        <f t="shared" si="40"/>
        <v>84</v>
      </c>
      <c r="W82" s="107">
        <f t="shared" si="40"/>
        <v>84</v>
      </c>
      <c r="X82" s="107">
        <f t="shared" si="40"/>
        <v>85</v>
      </c>
      <c r="Y82" s="107">
        <f t="shared" si="40"/>
        <v>85</v>
      </c>
      <c r="Z82" s="107">
        <f t="shared" si="40"/>
        <v>85</v>
      </c>
      <c r="AA82" s="107">
        <f t="shared" si="40"/>
        <v>85</v>
      </c>
      <c r="AB82" s="107">
        <f t="shared" si="40"/>
        <v>85</v>
      </c>
      <c r="AC82" s="107">
        <f t="shared" si="40"/>
        <v>86</v>
      </c>
      <c r="AD82" s="107">
        <f t="shared" si="40"/>
        <v>86</v>
      </c>
      <c r="AE82" s="107">
        <f t="shared" si="40"/>
        <v>86</v>
      </c>
      <c r="AF82" s="107">
        <f t="shared" ref="AF82:AU97" si="51">ROUND($A82+(AF$2*(1-$A82/100)),0)</f>
        <v>86</v>
      </c>
      <c r="AG82" s="107">
        <f t="shared" si="41"/>
        <v>86</v>
      </c>
      <c r="AH82" s="107">
        <f t="shared" si="49"/>
        <v>87</v>
      </c>
      <c r="AI82" s="107">
        <f t="shared" si="49"/>
        <v>87</v>
      </c>
      <c r="AJ82" s="107">
        <f t="shared" si="49"/>
        <v>87</v>
      </c>
      <c r="AK82" s="107">
        <f t="shared" si="49"/>
        <v>87</v>
      </c>
      <c r="AL82" s="107">
        <f t="shared" si="49"/>
        <v>87</v>
      </c>
      <c r="AM82" s="107">
        <f t="shared" si="49"/>
        <v>88</v>
      </c>
      <c r="AN82" s="107">
        <f t="shared" si="49"/>
        <v>88</v>
      </c>
      <c r="AO82" s="107">
        <f t="shared" si="49"/>
        <v>88</v>
      </c>
      <c r="AP82" s="107">
        <f t="shared" si="49"/>
        <v>88</v>
      </c>
      <c r="AQ82" s="107">
        <f t="shared" si="49"/>
        <v>88</v>
      </c>
      <c r="AR82" s="107">
        <f t="shared" si="49"/>
        <v>89</v>
      </c>
      <c r="AS82" s="107">
        <f t="shared" si="49"/>
        <v>89</v>
      </c>
      <c r="AT82" s="107">
        <f t="shared" si="49"/>
        <v>89</v>
      </c>
      <c r="AU82" s="107">
        <f t="shared" si="49"/>
        <v>89</v>
      </c>
      <c r="AV82" s="107">
        <f t="shared" si="49"/>
        <v>89</v>
      </c>
      <c r="AW82" s="107">
        <f t="shared" si="46"/>
        <v>90</v>
      </c>
      <c r="AX82" s="107">
        <f t="shared" si="46"/>
        <v>90</v>
      </c>
      <c r="AY82" s="107">
        <f t="shared" si="46"/>
        <v>90</v>
      </c>
      <c r="AZ82" s="107">
        <f t="shared" si="46"/>
        <v>90</v>
      </c>
      <c r="BA82" s="107">
        <f t="shared" si="46"/>
        <v>90</v>
      </c>
      <c r="BB82" s="107">
        <f t="shared" si="46"/>
        <v>91</v>
      </c>
      <c r="BC82" s="107">
        <f t="shared" si="46"/>
        <v>91</v>
      </c>
      <c r="BD82" s="107">
        <f t="shared" si="46"/>
        <v>91</v>
      </c>
      <c r="BE82" s="107">
        <f t="shared" si="46"/>
        <v>91</v>
      </c>
      <c r="BF82" s="107">
        <f t="shared" si="46"/>
        <v>91</v>
      </c>
      <c r="BG82" s="107">
        <f t="shared" si="46"/>
        <v>92</v>
      </c>
      <c r="BH82" s="107">
        <f t="shared" si="46"/>
        <v>92</v>
      </c>
      <c r="BI82" s="107">
        <f t="shared" si="46"/>
        <v>92</v>
      </c>
      <c r="BJ82" s="107">
        <f t="shared" si="46"/>
        <v>92</v>
      </c>
      <c r="BK82" s="107">
        <f t="shared" si="46"/>
        <v>92</v>
      </c>
      <c r="BL82" s="107">
        <f t="shared" si="46"/>
        <v>93</v>
      </c>
      <c r="BM82" s="107">
        <f t="shared" si="47"/>
        <v>93</v>
      </c>
      <c r="BN82" s="107">
        <f t="shared" si="47"/>
        <v>93</v>
      </c>
      <c r="BO82" s="107">
        <f t="shared" si="47"/>
        <v>93</v>
      </c>
      <c r="BP82" s="107">
        <f t="shared" si="47"/>
        <v>93</v>
      </c>
      <c r="BQ82" s="107">
        <f t="shared" si="47"/>
        <v>94</v>
      </c>
      <c r="BR82" s="107">
        <f t="shared" si="47"/>
        <v>94</v>
      </c>
      <c r="BS82" s="107">
        <f t="shared" si="47"/>
        <v>94</v>
      </c>
      <c r="BT82" s="107">
        <f t="shared" si="47"/>
        <v>94</v>
      </c>
      <c r="BU82" s="107">
        <f t="shared" si="47"/>
        <v>94</v>
      </c>
      <c r="BV82" s="107">
        <f t="shared" si="47"/>
        <v>95</v>
      </c>
      <c r="BW82" s="107">
        <f t="shared" si="47"/>
        <v>95</v>
      </c>
      <c r="BX82" s="107">
        <f t="shared" si="47"/>
        <v>95</v>
      </c>
      <c r="BY82" s="107">
        <f t="shared" si="47"/>
        <v>95</v>
      </c>
      <c r="BZ82" s="107">
        <f t="shared" si="47"/>
        <v>95</v>
      </c>
      <c r="CA82" s="107">
        <f t="shared" si="47"/>
        <v>96</v>
      </c>
      <c r="CB82" s="107">
        <f t="shared" si="47"/>
        <v>96</v>
      </c>
      <c r="CC82" s="107">
        <f t="shared" si="48"/>
        <v>96</v>
      </c>
      <c r="CD82" s="107">
        <f t="shared" si="48"/>
        <v>96</v>
      </c>
      <c r="CE82" s="107">
        <f t="shared" si="48"/>
        <v>96</v>
      </c>
      <c r="CF82" s="107">
        <f t="shared" si="48"/>
        <v>97</v>
      </c>
      <c r="CG82" s="107">
        <f t="shared" si="48"/>
        <v>97</v>
      </c>
      <c r="CH82" s="107">
        <f t="shared" si="48"/>
        <v>97</v>
      </c>
      <c r="CI82" s="107">
        <f t="shared" si="48"/>
        <v>97</v>
      </c>
      <c r="CJ82" s="107">
        <f t="shared" si="48"/>
        <v>97</v>
      </c>
      <c r="CK82" s="107">
        <f t="shared" si="48"/>
        <v>98</v>
      </c>
      <c r="CL82" s="107">
        <f t="shared" si="48"/>
        <v>98</v>
      </c>
      <c r="CM82" s="107">
        <f t="shared" si="48"/>
        <v>98</v>
      </c>
      <c r="CN82" s="107">
        <f t="shared" si="48"/>
        <v>98</v>
      </c>
      <c r="CO82" s="107">
        <f t="shared" si="48"/>
        <v>98</v>
      </c>
      <c r="CP82" s="107">
        <f t="shared" si="48"/>
        <v>99</v>
      </c>
      <c r="CQ82" s="107">
        <f t="shared" si="48"/>
        <v>99</v>
      </c>
      <c r="CR82" s="107">
        <f t="shared" si="48"/>
        <v>99</v>
      </c>
      <c r="CS82" s="107">
        <f t="shared" si="50"/>
        <v>99</v>
      </c>
      <c r="CT82" s="107">
        <f t="shared" si="43"/>
        <v>99</v>
      </c>
      <c r="CU82" s="107">
        <f t="shared" si="43"/>
        <v>100</v>
      </c>
      <c r="CV82" s="107">
        <f t="shared" si="43"/>
        <v>100</v>
      </c>
      <c r="CW82" s="108">
        <f t="shared" si="45"/>
        <v>80</v>
      </c>
      <c r="CX82"/>
      <c r="CY82"/>
      <c r="CZ82"/>
    </row>
    <row r="83" spans="1:104" x14ac:dyDescent="0.25">
      <c r="A83" s="105">
        <f t="shared" si="44"/>
        <v>81</v>
      </c>
      <c r="B83" s="106">
        <f t="shared" si="42"/>
        <v>81</v>
      </c>
      <c r="C83" s="106">
        <f t="shared" si="42"/>
        <v>81</v>
      </c>
      <c r="D83" s="106">
        <f t="shared" si="42"/>
        <v>82</v>
      </c>
      <c r="E83" s="106">
        <f t="shared" si="42"/>
        <v>82</v>
      </c>
      <c r="F83" s="107">
        <f t="shared" si="42"/>
        <v>82</v>
      </c>
      <c r="G83" s="106">
        <f t="shared" si="42"/>
        <v>82</v>
      </c>
      <c r="H83" s="106">
        <f t="shared" si="42"/>
        <v>82</v>
      </c>
      <c r="I83" s="106">
        <f t="shared" si="42"/>
        <v>83</v>
      </c>
      <c r="J83" s="106">
        <f t="shared" si="42"/>
        <v>83</v>
      </c>
      <c r="K83" s="107">
        <f t="shared" si="42"/>
        <v>83</v>
      </c>
      <c r="L83" s="106">
        <f t="shared" si="42"/>
        <v>83</v>
      </c>
      <c r="M83" s="106">
        <f t="shared" si="42"/>
        <v>83</v>
      </c>
      <c r="N83" s="106">
        <f t="shared" si="42"/>
        <v>83</v>
      </c>
      <c r="O83" s="106">
        <f t="shared" si="42"/>
        <v>84</v>
      </c>
      <c r="P83" s="107">
        <f t="shared" si="42"/>
        <v>84</v>
      </c>
      <c r="Q83" s="106">
        <f t="shared" si="42"/>
        <v>84</v>
      </c>
      <c r="R83" s="106">
        <f t="shared" ref="R83:AG98" si="52">ROUND($A83+(R$2*(1-$A83/100)),0)</f>
        <v>84</v>
      </c>
      <c r="S83" s="106">
        <f t="shared" si="52"/>
        <v>84</v>
      </c>
      <c r="T83" s="106">
        <f t="shared" si="52"/>
        <v>85</v>
      </c>
      <c r="U83" s="107">
        <f t="shared" si="52"/>
        <v>85</v>
      </c>
      <c r="V83" s="106">
        <f t="shared" si="52"/>
        <v>85</v>
      </c>
      <c r="W83" s="106">
        <f t="shared" si="52"/>
        <v>85</v>
      </c>
      <c r="X83" s="106">
        <f t="shared" si="52"/>
        <v>85</v>
      </c>
      <c r="Y83" s="106">
        <f t="shared" si="52"/>
        <v>86</v>
      </c>
      <c r="Z83" s="107">
        <f t="shared" si="52"/>
        <v>86</v>
      </c>
      <c r="AA83" s="106">
        <f t="shared" si="52"/>
        <v>86</v>
      </c>
      <c r="AB83" s="106">
        <f t="shared" si="52"/>
        <v>86</v>
      </c>
      <c r="AC83" s="106">
        <f t="shared" si="52"/>
        <v>86</v>
      </c>
      <c r="AD83" s="106">
        <f t="shared" si="52"/>
        <v>87</v>
      </c>
      <c r="AE83" s="107">
        <f t="shared" si="52"/>
        <v>87</v>
      </c>
      <c r="AF83" s="106">
        <f t="shared" si="51"/>
        <v>87</v>
      </c>
      <c r="AG83" s="106">
        <f t="shared" si="51"/>
        <v>87</v>
      </c>
      <c r="AH83" s="106">
        <f t="shared" si="51"/>
        <v>87</v>
      </c>
      <c r="AI83" s="106">
        <f t="shared" si="51"/>
        <v>87</v>
      </c>
      <c r="AJ83" s="107">
        <f t="shared" si="51"/>
        <v>88</v>
      </c>
      <c r="AK83" s="106">
        <f t="shared" si="51"/>
        <v>88</v>
      </c>
      <c r="AL83" s="106">
        <f t="shared" si="51"/>
        <v>88</v>
      </c>
      <c r="AM83" s="106">
        <f t="shared" si="51"/>
        <v>88</v>
      </c>
      <c r="AN83" s="106">
        <f t="shared" si="51"/>
        <v>88</v>
      </c>
      <c r="AO83" s="107">
        <f t="shared" si="51"/>
        <v>89</v>
      </c>
      <c r="AP83" s="106">
        <f t="shared" si="51"/>
        <v>89</v>
      </c>
      <c r="AQ83" s="106">
        <f t="shared" si="51"/>
        <v>89</v>
      </c>
      <c r="AR83" s="106">
        <f t="shared" si="51"/>
        <v>89</v>
      </c>
      <c r="AS83" s="106">
        <f t="shared" si="51"/>
        <v>89</v>
      </c>
      <c r="AT83" s="107">
        <f t="shared" si="51"/>
        <v>90</v>
      </c>
      <c r="AU83" s="106">
        <f t="shared" si="51"/>
        <v>90</v>
      </c>
      <c r="AV83" s="106">
        <f t="shared" ref="AV83:AV98" si="53">ROUND($A83+(AV$2*(1-$A83/100)),0)</f>
        <v>90</v>
      </c>
      <c r="AW83" s="106">
        <f t="shared" si="46"/>
        <v>90</v>
      </c>
      <c r="AX83" s="106">
        <f t="shared" si="46"/>
        <v>90</v>
      </c>
      <c r="AY83" s="107">
        <f t="shared" si="46"/>
        <v>91</v>
      </c>
      <c r="AZ83" s="106">
        <f t="shared" si="46"/>
        <v>91</v>
      </c>
      <c r="BA83" s="106">
        <f t="shared" si="46"/>
        <v>91</v>
      </c>
      <c r="BB83" s="106">
        <f t="shared" si="46"/>
        <v>91</v>
      </c>
      <c r="BC83" s="106">
        <f t="shared" si="46"/>
        <v>91</v>
      </c>
      <c r="BD83" s="107">
        <f t="shared" si="46"/>
        <v>91</v>
      </c>
      <c r="BE83" s="106">
        <f t="shared" si="46"/>
        <v>92</v>
      </c>
      <c r="BF83" s="106">
        <f t="shared" si="46"/>
        <v>92</v>
      </c>
      <c r="BG83" s="106">
        <f t="shared" si="46"/>
        <v>92</v>
      </c>
      <c r="BH83" s="106">
        <f t="shared" si="46"/>
        <v>92</v>
      </c>
      <c r="BI83" s="107">
        <f t="shared" si="46"/>
        <v>92</v>
      </c>
      <c r="BJ83" s="106">
        <f t="shared" si="46"/>
        <v>93</v>
      </c>
      <c r="BK83" s="106">
        <f t="shared" si="46"/>
        <v>93</v>
      </c>
      <c r="BL83" s="106">
        <f t="shared" si="46"/>
        <v>93</v>
      </c>
      <c r="BM83" s="106">
        <f t="shared" si="47"/>
        <v>93</v>
      </c>
      <c r="BN83" s="107">
        <f t="shared" si="47"/>
        <v>93</v>
      </c>
      <c r="BO83" s="106">
        <f t="shared" si="47"/>
        <v>94</v>
      </c>
      <c r="BP83" s="106">
        <f t="shared" si="47"/>
        <v>94</v>
      </c>
      <c r="BQ83" s="106">
        <f t="shared" si="47"/>
        <v>94</v>
      </c>
      <c r="BR83" s="106">
        <f t="shared" si="47"/>
        <v>94</v>
      </c>
      <c r="BS83" s="107">
        <f t="shared" si="47"/>
        <v>94</v>
      </c>
      <c r="BT83" s="106">
        <f t="shared" si="47"/>
        <v>94</v>
      </c>
      <c r="BU83" s="106">
        <f t="shared" si="47"/>
        <v>95</v>
      </c>
      <c r="BV83" s="106">
        <f t="shared" si="47"/>
        <v>95</v>
      </c>
      <c r="BW83" s="106">
        <f t="shared" si="47"/>
        <v>95</v>
      </c>
      <c r="BX83" s="107">
        <f t="shared" si="47"/>
        <v>95</v>
      </c>
      <c r="BY83" s="106">
        <f t="shared" si="47"/>
        <v>95</v>
      </c>
      <c r="BZ83" s="106">
        <f t="shared" si="47"/>
        <v>96</v>
      </c>
      <c r="CA83" s="106">
        <f t="shared" si="47"/>
        <v>96</v>
      </c>
      <c r="CB83" s="106">
        <f t="shared" si="47"/>
        <v>96</v>
      </c>
      <c r="CC83" s="107">
        <f t="shared" si="48"/>
        <v>96</v>
      </c>
      <c r="CD83" s="106">
        <f t="shared" si="48"/>
        <v>96</v>
      </c>
      <c r="CE83" s="106">
        <f t="shared" si="48"/>
        <v>97</v>
      </c>
      <c r="CF83" s="106">
        <f t="shared" si="48"/>
        <v>97</v>
      </c>
      <c r="CG83" s="106">
        <f t="shared" si="48"/>
        <v>97</v>
      </c>
      <c r="CH83" s="107">
        <f t="shared" si="48"/>
        <v>97</v>
      </c>
      <c r="CI83" s="106">
        <f t="shared" si="48"/>
        <v>97</v>
      </c>
      <c r="CJ83" s="106">
        <f t="shared" si="48"/>
        <v>98</v>
      </c>
      <c r="CK83" s="106">
        <f t="shared" si="48"/>
        <v>98</v>
      </c>
      <c r="CL83" s="106">
        <f t="shared" si="48"/>
        <v>98</v>
      </c>
      <c r="CM83" s="107">
        <f t="shared" si="48"/>
        <v>98</v>
      </c>
      <c r="CN83" s="106">
        <f t="shared" si="48"/>
        <v>98</v>
      </c>
      <c r="CO83" s="106">
        <f t="shared" si="48"/>
        <v>98</v>
      </c>
      <c r="CP83" s="106">
        <f t="shared" si="48"/>
        <v>99</v>
      </c>
      <c r="CQ83" s="106">
        <f t="shared" si="48"/>
        <v>99</v>
      </c>
      <c r="CR83" s="107">
        <f t="shared" si="48"/>
        <v>99</v>
      </c>
      <c r="CS83" s="106">
        <f t="shared" si="50"/>
        <v>99</v>
      </c>
      <c r="CT83" s="106">
        <f t="shared" si="43"/>
        <v>99</v>
      </c>
      <c r="CU83" s="106">
        <f t="shared" si="43"/>
        <v>100</v>
      </c>
      <c r="CV83" s="106">
        <f t="shared" si="43"/>
        <v>100</v>
      </c>
      <c r="CW83" s="105">
        <f t="shared" si="45"/>
        <v>81</v>
      </c>
    </row>
    <row r="84" spans="1:104" x14ac:dyDescent="0.25">
      <c r="A84" s="105">
        <f t="shared" si="44"/>
        <v>82</v>
      </c>
      <c r="B84" s="106">
        <f t="shared" ref="B84:Q99" si="54">ROUND($A84+(B$2*(1-$A84/100)),0)</f>
        <v>82</v>
      </c>
      <c r="C84" s="106">
        <f t="shared" si="54"/>
        <v>82</v>
      </c>
      <c r="D84" s="106">
        <f t="shared" si="54"/>
        <v>83</v>
      </c>
      <c r="E84" s="106">
        <f t="shared" si="54"/>
        <v>83</v>
      </c>
      <c r="F84" s="107">
        <f t="shared" si="54"/>
        <v>83</v>
      </c>
      <c r="G84" s="106">
        <f t="shared" si="54"/>
        <v>83</v>
      </c>
      <c r="H84" s="106">
        <f t="shared" si="54"/>
        <v>83</v>
      </c>
      <c r="I84" s="106">
        <f t="shared" si="54"/>
        <v>83</v>
      </c>
      <c r="J84" s="106">
        <f t="shared" si="54"/>
        <v>84</v>
      </c>
      <c r="K84" s="107">
        <f t="shared" si="54"/>
        <v>84</v>
      </c>
      <c r="L84" s="106">
        <f t="shared" si="54"/>
        <v>84</v>
      </c>
      <c r="M84" s="106">
        <f t="shared" si="54"/>
        <v>84</v>
      </c>
      <c r="N84" s="106">
        <f t="shared" si="54"/>
        <v>84</v>
      </c>
      <c r="O84" s="106">
        <f t="shared" si="54"/>
        <v>85</v>
      </c>
      <c r="P84" s="107">
        <f t="shared" si="54"/>
        <v>85</v>
      </c>
      <c r="Q84" s="106">
        <f t="shared" si="54"/>
        <v>85</v>
      </c>
      <c r="R84" s="106">
        <f t="shared" si="52"/>
        <v>85</v>
      </c>
      <c r="S84" s="106">
        <f t="shared" si="52"/>
        <v>85</v>
      </c>
      <c r="T84" s="106">
        <f t="shared" si="52"/>
        <v>85</v>
      </c>
      <c r="U84" s="107">
        <f t="shared" si="52"/>
        <v>86</v>
      </c>
      <c r="V84" s="106">
        <f t="shared" si="52"/>
        <v>86</v>
      </c>
      <c r="W84" s="106">
        <f t="shared" si="52"/>
        <v>86</v>
      </c>
      <c r="X84" s="106">
        <f t="shared" si="52"/>
        <v>86</v>
      </c>
      <c r="Y84" s="106">
        <f t="shared" si="52"/>
        <v>86</v>
      </c>
      <c r="Z84" s="107">
        <f t="shared" si="52"/>
        <v>87</v>
      </c>
      <c r="AA84" s="106">
        <f t="shared" si="52"/>
        <v>87</v>
      </c>
      <c r="AB84" s="106">
        <f t="shared" si="52"/>
        <v>87</v>
      </c>
      <c r="AC84" s="106">
        <f t="shared" si="52"/>
        <v>87</v>
      </c>
      <c r="AD84" s="106">
        <f t="shared" si="52"/>
        <v>87</v>
      </c>
      <c r="AE84" s="107">
        <f t="shared" si="52"/>
        <v>87</v>
      </c>
      <c r="AF84" s="106">
        <f t="shared" si="51"/>
        <v>88</v>
      </c>
      <c r="AG84" s="106">
        <f t="shared" si="51"/>
        <v>88</v>
      </c>
      <c r="AH84" s="106">
        <f t="shared" si="51"/>
        <v>88</v>
      </c>
      <c r="AI84" s="106">
        <f t="shared" si="51"/>
        <v>88</v>
      </c>
      <c r="AJ84" s="107">
        <f t="shared" si="51"/>
        <v>88</v>
      </c>
      <c r="AK84" s="106">
        <f t="shared" si="51"/>
        <v>88</v>
      </c>
      <c r="AL84" s="106">
        <f t="shared" si="51"/>
        <v>89</v>
      </c>
      <c r="AM84" s="106">
        <f t="shared" si="51"/>
        <v>89</v>
      </c>
      <c r="AN84" s="106">
        <f t="shared" si="51"/>
        <v>89</v>
      </c>
      <c r="AO84" s="107">
        <f t="shared" si="51"/>
        <v>89</v>
      </c>
      <c r="AP84" s="106">
        <f t="shared" si="51"/>
        <v>89</v>
      </c>
      <c r="AQ84" s="106">
        <f t="shared" si="51"/>
        <v>90</v>
      </c>
      <c r="AR84" s="106">
        <f t="shared" si="51"/>
        <v>90</v>
      </c>
      <c r="AS84" s="106">
        <f t="shared" si="51"/>
        <v>90</v>
      </c>
      <c r="AT84" s="107">
        <f t="shared" si="51"/>
        <v>90</v>
      </c>
      <c r="AU84" s="106">
        <f t="shared" si="51"/>
        <v>90</v>
      </c>
      <c r="AV84" s="106">
        <f t="shared" si="53"/>
        <v>90</v>
      </c>
      <c r="AW84" s="106">
        <f t="shared" si="46"/>
        <v>91</v>
      </c>
      <c r="AX84" s="106">
        <f t="shared" si="46"/>
        <v>91</v>
      </c>
      <c r="AY84" s="107">
        <f t="shared" si="46"/>
        <v>91</v>
      </c>
      <c r="AZ84" s="106">
        <f t="shared" si="46"/>
        <v>91</v>
      </c>
      <c r="BA84" s="106">
        <f t="shared" si="46"/>
        <v>91</v>
      </c>
      <c r="BB84" s="106">
        <f t="shared" si="46"/>
        <v>92</v>
      </c>
      <c r="BC84" s="106">
        <f t="shared" si="46"/>
        <v>92</v>
      </c>
      <c r="BD84" s="107">
        <f t="shared" si="46"/>
        <v>92</v>
      </c>
      <c r="BE84" s="106">
        <f t="shared" si="46"/>
        <v>92</v>
      </c>
      <c r="BF84" s="106">
        <f t="shared" si="46"/>
        <v>92</v>
      </c>
      <c r="BG84" s="106">
        <f t="shared" si="46"/>
        <v>92</v>
      </c>
      <c r="BH84" s="106">
        <f t="shared" si="46"/>
        <v>93</v>
      </c>
      <c r="BI84" s="107">
        <f t="shared" si="46"/>
        <v>93</v>
      </c>
      <c r="BJ84" s="106">
        <f t="shared" si="46"/>
        <v>93</v>
      </c>
      <c r="BK84" s="106">
        <f t="shared" si="46"/>
        <v>93</v>
      </c>
      <c r="BL84" s="106">
        <f t="shared" si="46"/>
        <v>93</v>
      </c>
      <c r="BM84" s="106">
        <f t="shared" si="47"/>
        <v>94</v>
      </c>
      <c r="BN84" s="107">
        <f t="shared" si="47"/>
        <v>94</v>
      </c>
      <c r="BO84" s="106">
        <f t="shared" si="47"/>
        <v>94</v>
      </c>
      <c r="BP84" s="106">
        <f t="shared" si="47"/>
        <v>94</v>
      </c>
      <c r="BQ84" s="106">
        <f t="shared" si="47"/>
        <v>94</v>
      </c>
      <c r="BR84" s="106">
        <f t="shared" si="47"/>
        <v>94</v>
      </c>
      <c r="BS84" s="107">
        <f t="shared" si="47"/>
        <v>95</v>
      </c>
      <c r="BT84" s="106">
        <f t="shared" si="47"/>
        <v>95</v>
      </c>
      <c r="BU84" s="106">
        <f t="shared" si="47"/>
        <v>95</v>
      </c>
      <c r="BV84" s="106">
        <f t="shared" si="47"/>
        <v>95</v>
      </c>
      <c r="BW84" s="106">
        <f t="shared" si="47"/>
        <v>95</v>
      </c>
      <c r="BX84" s="107">
        <f t="shared" si="47"/>
        <v>96</v>
      </c>
      <c r="BY84" s="106">
        <f t="shared" si="47"/>
        <v>96</v>
      </c>
      <c r="BZ84" s="106">
        <f t="shared" si="47"/>
        <v>96</v>
      </c>
      <c r="CA84" s="106">
        <f t="shared" si="47"/>
        <v>96</v>
      </c>
      <c r="CB84" s="106">
        <f t="shared" si="47"/>
        <v>96</v>
      </c>
      <c r="CC84" s="107">
        <f t="shared" si="48"/>
        <v>96</v>
      </c>
      <c r="CD84" s="106">
        <f t="shared" si="48"/>
        <v>97</v>
      </c>
      <c r="CE84" s="106">
        <f t="shared" si="48"/>
        <v>97</v>
      </c>
      <c r="CF84" s="106">
        <f t="shared" si="48"/>
        <v>97</v>
      </c>
      <c r="CG84" s="106">
        <f t="shared" si="48"/>
        <v>97</v>
      </c>
      <c r="CH84" s="107">
        <f t="shared" si="48"/>
        <v>97</v>
      </c>
      <c r="CI84" s="106">
        <f t="shared" si="48"/>
        <v>97</v>
      </c>
      <c r="CJ84" s="106">
        <f t="shared" si="48"/>
        <v>98</v>
      </c>
      <c r="CK84" s="106">
        <f t="shared" si="48"/>
        <v>98</v>
      </c>
      <c r="CL84" s="106">
        <f t="shared" si="48"/>
        <v>98</v>
      </c>
      <c r="CM84" s="107">
        <f t="shared" si="48"/>
        <v>98</v>
      </c>
      <c r="CN84" s="106">
        <f t="shared" si="48"/>
        <v>98</v>
      </c>
      <c r="CO84" s="106">
        <f t="shared" si="48"/>
        <v>99</v>
      </c>
      <c r="CP84" s="106">
        <f t="shared" si="48"/>
        <v>99</v>
      </c>
      <c r="CQ84" s="106">
        <f t="shared" si="48"/>
        <v>99</v>
      </c>
      <c r="CR84" s="107">
        <f t="shared" si="48"/>
        <v>99</v>
      </c>
      <c r="CS84" s="106">
        <f t="shared" si="50"/>
        <v>99</v>
      </c>
      <c r="CT84" s="106">
        <f t="shared" si="43"/>
        <v>99</v>
      </c>
      <c r="CU84" s="106">
        <f t="shared" si="43"/>
        <v>100</v>
      </c>
      <c r="CV84" s="106">
        <f t="shared" si="43"/>
        <v>100</v>
      </c>
      <c r="CW84" s="105">
        <f t="shared" si="45"/>
        <v>82</v>
      </c>
    </row>
    <row r="85" spans="1:104" x14ac:dyDescent="0.25">
      <c r="A85" s="105">
        <f t="shared" si="44"/>
        <v>83</v>
      </c>
      <c r="B85" s="106">
        <f t="shared" si="54"/>
        <v>83</v>
      </c>
      <c r="C85" s="106">
        <f t="shared" si="54"/>
        <v>83</v>
      </c>
      <c r="D85" s="106">
        <f t="shared" si="54"/>
        <v>84</v>
      </c>
      <c r="E85" s="106">
        <f t="shared" si="54"/>
        <v>84</v>
      </c>
      <c r="F85" s="107">
        <f t="shared" si="54"/>
        <v>84</v>
      </c>
      <c r="G85" s="106">
        <f t="shared" si="54"/>
        <v>84</v>
      </c>
      <c r="H85" s="106">
        <f t="shared" si="54"/>
        <v>84</v>
      </c>
      <c r="I85" s="106">
        <f t="shared" si="54"/>
        <v>84</v>
      </c>
      <c r="J85" s="106">
        <f t="shared" si="54"/>
        <v>85</v>
      </c>
      <c r="K85" s="107">
        <f t="shared" si="54"/>
        <v>85</v>
      </c>
      <c r="L85" s="106">
        <f t="shared" si="54"/>
        <v>85</v>
      </c>
      <c r="M85" s="106">
        <f t="shared" si="54"/>
        <v>85</v>
      </c>
      <c r="N85" s="106">
        <f t="shared" si="54"/>
        <v>85</v>
      </c>
      <c r="O85" s="106">
        <f t="shared" si="54"/>
        <v>85</v>
      </c>
      <c r="P85" s="107">
        <f t="shared" si="54"/>
        <v>86</v>
      </c>
      <c r="Q85" s="106">
        <f t="shared" si="54"/>
        <v>86</v>
      </c>
      <c r="R85" s="106">
        <f t="shared" si="52"/>
        <v>86</v>
      </c>
      <c r="S85" s="106">
        <f t="shared" si="52"/>
        <v>86</v>
      </c>
      <c r="T85" s="106">
        <f t="shared" si="52"/>
        <v>86</v>
      </c>
      <c r="U85" s="107">
        <f t="shared" si="52"/>
        <v>86</v>
      </c>
      <c r="V85" s="106">
        <f t="shared" si="52"/>
        <v>87</v>
      </c>
      <c r="W85" s="106">
        <f t="shared" si="52"/>
        <v>87</v>
      </c>
      <c r="X85" s="106">
        <f t="shared" si="52"/>
        <v>87</v>
      </c>
      <c r="Y85" s="106">
        <f t="shared" si="52"/>
        <v>87</v>
      </c>
      <c r="Z85" s="107">
        <f t="shared" si="52"/>
        <v>87</v>
      </c>
      <c r="AA85" s="106">
        <f t="shared" si="52"/>
        <v>87</v>
      </c>
      <c r="AB85" s="106">
        <f t="shared" si="52"/>
        <v>88</v>
      </c>
      <c r="AC85" s="106">
        <f t="shared" si="52"/>
        <v>88</v>
      </c>
      <c r="AD85" s="106">
        <f t="shared" si="52"/>
        <v>88</v>
      </c>
      <c r="AE85" s="107">
        <f t="shared" si="52"/>
        <v>88</v>
      </c>
      <c r="AF85" s="106">
        <f t="shared" si="51"/>
        <v>88</v>
      </c>
      <c r="AG85" s="106">
        <f t="shared" si="51"/>
        <v>88</v>
      </c>
      <c r="AH85" s="106">
        <f t="shared" si="51"/>
        <v>89</v>
      </c>
      <c r="AI85" s="106">
        <f t="shared" si="51"/>
        <v>89</v>
      </c>
      <c r="AJ85" s="107">
        <f t="shared" si="51"/>
        <v>89</v>
      </c>
      <c r="AK85" s="106">
        <f t="shared" si="51"/>
        <v>89</v>
      </c>
      <c r="AL85" s="106">
        <f t="shared" si="51"/>
        <v>89</v>
      </c>
      <c r="AM85" s="106">
        <f t="shared" si="51"/>
        <v>89</v>
      </c>
      <c r="AN85" s="106">
        <f t="shared" si="51"/>
        <v>90</v>
      </c>
      <c r="AO85" s="107">
        <f t="shared" si="51"/>
        <v>90</v>
      </c>
      <c r="AP85" s="106">
        <f t="shared" si="51"/>
        <v>90</v>
      </c>
      <c r="AQ85" s="106">
        <f t="shared" si="51"/>
        <v>90</v>
      </c>
      <c r="AR85" s="106">
        <f t="shared" si="51"/>
        <v>90</v>
      </c>
      <c r="AS85" s="106">
        <f t="shared" si="51"/>
        <v>90</v>
      </c>
      <c r="AT85" s="107">
        <f t="shared" si="51"/>
        <v>91</v>
      </c>
      <c r="AU85" s="106">
        <f t="shared" si="51"/>
        <v>91</v>
      </c>
      <c r="AV85" s="106">
        <f t="shared" si="53"/>
        <v>91</v>
      </c>
      <c r="AW85" s="106">
        <f t="shared" si="46"/>
        <v>91</v>
      </c>
      <c r="AX85" s="106">
        <f t="shared" si="46"/>
        <v>91</v>
      </c>
      <c r="AY85" s="107">
        <f t="shared" si="46"/>
        <v>92</v>
      </c>
      <c r="AZ85" s="106">
        <f t="shared" si="46"/>
        <v>92</v>
      </c>
      <c r="BA85" s="106">
        <f t="shared" si="46"/>
        <v>92</v>
      </c>
      <c r="BB85" s="106">
        <f t="shared" si="46"/>
        <v>92</v>
      </c>
      <c r="BC85" s="106">
        <f t="shared" si="46"/>
        <v>92</v>
      </c>
      <c r="BD85" s="107">
        <f t="shared" si="46"/>
        <v>92</v>
      </c>
      <c r="BE85" s="106">
        <f t="shared" si="46"/>
        <v>93</v>
      </c>
      <c r="BF85" s="106">
        <f t="shared" si="46"/>
        <v>93</v>
      </c>
      <c r="BG85" s="106">
        <f t="shared" si="46"/>
        <v>93</v>
      </c>
      <c r="BH85" s="106">
        <f t="shared" si="46"/>
        <v>93</v>
      </c>
      <c r="BI85" s="107">
        <f t="shared" si="46"/>
        <v>93</v>
      </c>
      <c r="BJ85" s="106">
        <f t="shared" si="46"/>
        <v>93</v>
      </c>
      <c r="BK85" s="106">
        <f t="shared" si="46"/>
        <v>94</v>
      </c>
      <c r="BL85" s="106">
        <f t="shared" si="46"/>
        <v>94</v>
      </c>
      <c r="BM85" s="106">
        <f t="shared" si="47"/>
        <v>94</v>
      </c>
      <c r="BN85" s="107">
        <f t="shared" si="47"/>
        <v>94</v>
      </c>
      <c r="BO85" s="106">
        <f t="shared" si="47"/>
        <v>94</v>
      </c>
      <c r="BP85" s="106">
        <f t="shared" si="47"/>
        <v>94</v>
      </c>
      <c r="BQ85" s="106">
        <f t="shared" si="47"/>
        <v>95</v>
      </c>
      <c r="BR85" s="106">
        <f t="shared" si="47"/>
        <v>95</v>
      </c>
      <c r="BS85" s="107">
        <f t="shared" si="47"/>
        <v>95</v>
      </c>
      <c r="BT85" s="106">
        <f t="shared" si="47"/>
        <v>95</v>
      </c>
      <c r="BU85" s="106">
        <f t="shared" si="47"/>
        <v>95</v>
      </c>
      <c r="BV85" s="106">
        <f t="shared" si="47"/>
        <v>95</v>
      </c>
      <c r="BW85" s="106">
        <f t="shared" si="47"/>
        <v>96</v>
      </c>
      <c r="BX85" s="107">
        <f t="shared" si="47"/>
        <v>96</v>
      </c>
      <c r="BY85" s="106">
        <f t="shared" si="47"/>
        <v>96</v>
      </c>
      <c r="BZ85" s="106">
        <f t="shared" si="47"/>
        <v>96</v>
      </c>
      <c r="CA85" s="106">
        <f t="shared" si="47"/>
        <v>96</v>
      </c>
      <c r="CB85" s="106">
        <f t="shared" si="47"/>
        <v>96</v>
      </c>
      <c r="CC85" s="107">
        <f t="shared" si="48"/>
        <v>97</v>
      </c>
      <c r="CD85" s="106">
        <f t="shared" si="48"/>
        <v>97</v>
      </c>
      <c r="CE85" s="106">
        <f t="shared" si="48"/>
        <v>97</v>
      </c>
      <c r="CF85" s="106">
        <f t="shared" si="48"/>
        <v>97</v>
      </c>
      <c r="CG85" s="106">
        <f t="shared" si="48"/>
        <v>97</v>
      </c>
      <c r="CH85" s="107">
        <f t="shared" si="48"/>
        <v>97</v>
      </c>
      <c r="CI85" s="106">
        <f t="shared" si="48"/>
        <v>98</v>
      </c>
      <c r="CJ85" s="106">
        <f t="shared" si="48"/>
        <v>98</v>
      </c>
      <c r="CK85" s="106">
        <f t="shared" si="48"/>
        <v>98</v>
      </c>
      <c r="CL85" s="106">
        <f t="shared" si="48"/>
        <v>98</v>
      </c>
      <c r="CM85" s="107">
        <f t="shared" si="48"/>
        <v>98</v>
      </c>
      <c r="CN85" s="106">
        <f t="shared" si="48"/>
        <v>98</v>
      </c>
      <c r="CO85" s="106">
        <f t="shared" si="48"/>
        <v>99</v>
      </c>
      <c r="CP85" s="106">
        <f t="shared" si="48"/>
        <v>99</v>
      </c>
      <c r="CQ85" s="106">
        <f t="shared" si="48"/>
        <v>99</v>
      </c>
      <c r="CR85" s="107">
        <f t="shared" si="48"/>
        <v>99</v>
      </c>
      <c r="CS85" s="106">
        <f t="shared" si="50"/>
        <v>99</v>
      </c>
      <c r="CT85" s="106">
        <f t="shared" si="43"/>
        <v>99</v>
      </c>
      <c r="CU85" s="106">
        <f t="shared" si="43"/>
        <v>100</v>
      </c>
      <c r="CV85" s="106">
        <f t="shared" si="43"/>
        <v>100</v>
      </c>
      <c r="CW85" s="105">
        <f t="shared" si="45"/>
        <v>83</v>
      </c>
    </row>
    <row r="86" spans="1:104" x14ac:dyDescent="0.25">
      <c r="A86" s="105">
        <f t="shared" si="44"/>
        <v>84</v>
      </c>
      <c r="B86" s="106">
        <f t="shared" si="54"/>
        <v>84</v>
      </c>
      <c r="C86" s="106">
        <f t="shared" si="54"/>
        <v>84</v>
      </c>
      <c r="D86" s="106">
        <f t="shared" si="54"/>
        <v>84</v>
      </c>
      <c r="E86" s="106">
        <f t="shared" si="54"/>
        <v>85</v>
      </c>
      <c r="F86" s="107">
        <f t="shared" si="54"/>
        <v>85</v>
      </c>
      <c r="G86" s="106">
        <f t="shared" si="54"/>
        <v>85</v>
      </c>
      <c r="H86" s="106">
        <f t="shared" si="54"/>
        <v>85</v>
      </c>
      <c r="I86" s="106">
        <f t="shared" si="54"/>
        <v>85</v>
      </c>
      <c r="J86" s="106">
        <f t="shared" si="54"/>
        <v>85</v>
      </c>
      <c r="K86" s="107">
        <f t="shared" si="54"/>
        <v>86</v>
      </c>
      <c r="L86" s="106">
        <f t="shared" si="54"/>
        <v>86</v>
      </c>
      <c r="M86" s="106">
        <f t="shared" si="54"/>
        <v>86</v>
      </c>
      <c r="N86" s="106">
        <f t="shared" si="54"/>
        <v>86</v>
      </c>
      <c r="O86" s="106">
        <f t="shared" si="54"/>
        <v>86</v>
      </c>
      <c r="P86" s="107">
        <f t="shared" si="54"/>
        <v>86</v>
      </c>
      <c r="Q86" s="106">
        <f t="shared" si="54"/>
        <v>87</v>
      </c>
      <c r="R86" s="106">
        <f t="shared" si="52"/>
        <v>87</v>
      </c>
      <c r="S86" s="106">
        <f t="shared" si="52"/>
        <v>87</v>
      </c>
      <c r="T86" s="106">
        <f t="shared" si="52"/>
        <v>87</v>
      </c>
      <c r="U86" s="107">
        <f t="shared" si="52"/>
        <v>87</v>
      </c>
      <c r="V86" s="106">
        <f t="shared" si="52"/>
        <v>87</v>
      </c>
      <c r="W86" s="106">
        <f t="shared" si="52"/>
        <v>88</v>
      </c>
      <c r="X86" s="106">
        <f t="shared" si="52"/>
        <v>88</v>
      </c>
      <c r="Y86" s="106">
        <f t="shared" si="52"/>
        <v>88</v>
      </c>
      <c r="Z86" s="107">
        <f t="shared" si="52"/>
        <v>88</v>
      </c>
      <c r="AA86" s="106">
        <f t="shared" si="52"/>
        <v>88</v>
      </c>
      <c r="AB86" s="106">
        <f t="shared" si="52"/>
        <v>88</v>
      </c>
      <c r="AC86" s="106">
        <f t="shared" si="52"/>
        <v>88</v>
      </c>
      <c r="AD86" s="106">
        <f t="shared" si="52"/>
        <v>89</v>
      </c>
      <c r="AE86" s="107">
        <f t="shared" si="52"/>
        <v>89</v>
      </c>
      <c r="AF86" s="106">
        <f t="shared" si="51"/>
        <v>89</v>
      </c>
      <c r="AG86" s="106">
        <f t="shared" si="51"/>
        <v>89</v>
      </c>
      <c r="AH86" s="106">
        <f t="shared" si="51"/>
        <v>89</v>
      </c>
      <c r="AI86" s="106">
        <f t="shared" si="51"/>
        <v>89</v>
      </c>
      <c r="AJ86" s="107">
        <f t="shared" si="51"/>
        <v>90</v>
      </c>
      <c r="AK86" s="106">
        <f t="shared" si="51"/>
        <v>90</v>
      </c>
      <c r="AL86" s="106">
        <f t="shared" si="51"/>
        <v>90</v>
      </c>
      <c r="AM86" s="106">
        <f t="shared" si="51"/>
        <v>90</v>
      </c>
      <c r="AN86" s="106">
        <f t="shared" si="51"/>
        <v>90</v>
      </c>
      <c r="AO86" s="107">
        <f t="shared" si="51"/>
        <v>90</v>
      </c>
      <c r="AP86" s="106">
        <f t="shared" si="51"/>
        <v>91</v>
      </c>
      <c r="AQ86" s="106">
        <f t="shared" si="51"/>
        <v>91</v>
      </c>
      <c r="AR86" s="106">
        <f t="shared" si="51"/>
        <v>91</v>
      </c>
      <c r="AS86" s="106">
        <f t="shared" si="51"/>
        <v>91</v>
      </c>
      <c r="AT86" s="107">
        <f t="shared" si="51"/>
        <v>91</v>
      </c>
      <c r="AU86" s="106">
        <f t="shared" si="51"/>
        <v>91</v>
      </c>
      <c r="AV86" s="106">
        <f t="shared" si="53"/>
        <v>92</v>
      </c>
      <c r="AW86" s="106">
        <f t="shared" si="46"/>
        <v>92</v>
      </c>
      <c r="AX86" s="106">
        <f t="shared" si="46"/>
        <v>92</v>
      </c>
      <c r="AY86" s="107">
        <f t="shared" si="46"/>
        <v>92</v>
      </c>
      <c r="AZ86" s="106">
        <f t="shared" si="46"/>
        <v>92</v>
      </c>
      <c r="BA86" s="106">
        <f t="shared" si="46"/>
        <v>92</v>
      </c>
      <c r="BB86" s="106">
        <f t="shared" si="46"/>
        <v>92</v>
      </c>
      <c r="BC86" s="106">
        <f t="shared" si="46"/>
        <v>93</v>
      </c>
      <c r="BD86" s="107">
        <f t="shared" si="46"/>
        <v>93</v>
      </c>
      <c r="BE86" s="106">
        <f t="shared" si="46"/>
        <v>93</v>
      </c>
      <c r="BF86" s="106">
        <f t="shared" si="46"/>
        <v>93</v>
      </c>
      <c r="BG86" s="106">
        <f t="shared" si="46"/>
        <v>93</v>
      </c>
      <c r="BH86" s="106">
        <f t="shared" si="46"/>
        <v>93</v>
      </c>
      <c r="BI86" s="107">
        <f t="shared" si="46"/>
        <v>94</v>
      </c>
      <c r="BJ86" s="106">
        <f t="shared" si="46"/>
        <v>94</v>
      </c>
      <c r="BK86" s="106">
        <f t="shared" si="46"/>
        <v>94</v>
      </c>
      <c r="BL86" s="106">
        <f t="shared" si="46"/>
        <v>94</v>
      </c>
      <c r="BM86" s="106">
        <f t="shared" si="47"/>
        <v>94</v>
      </c>
      <c r="BN86" s="107">
        <f t="shared" si="47"/>
        <v>94</v>
      </c>
      <c r="BO86" s="106">
        <f t="shared" si="47"/>
        <v>95</v>
      </c>
      <c r="BP86" s="106">
        <f t="shared" si="47"/>
        <v>95</v>
      </c>
      <c r="BQ86" s="106">
        <f t="shared" si="47"/>
        <v>95</v>
      </c>
      <c r="BR86" s="106">
        <f t="shared" si="47"/>
        <v>95</v>
      </c>
      <c r="BS86" s="107">
        <f t="shared" si="47"/>
        <v>95</v>
      </c>
      <c r="BT86" s="106">
        <f t="shared" si="47"/>
        <v>95</v>
      </c>
      <c r="BU86" s="106">
        <f t="shared" si="47"/>
        <v>96</v>
      </c>
      <c r="BV86" s="106">
        <f t="shared" si="47"/>
        <v>96</v>
      </c>
      <c r="BW86" s="106">
        <f t="shared" si="47"/>
        <v>96</v>
      </c>
      <c r="BX86" s="107">
        <f t="shared" si="47"/>
        <v>96</v>
      </c>
      <c r="BY86" s="106">
        <f t="shared" si="47"/>
        <v>96</v>
      </c>
      <c r="BZ86" s="106">
        <f t="shared" si="47"/>
        <v>96</v>
      </c>
      <c r="CA86" s="106">
        <f t="shared" si="47"/>
        <v>96</v>
      </c>
      <c r="CB86" s="106">
        <f t="shared" si="47"/>
        <v>97</v>
      </c>
      <c r="CC86" s="107">
        <f t="shared" si="48"/>
        <v>97</v>
      </c>
      <c r="CD86" s="106">
        <f t="shared" si="48"/>
        <v>97</v>
      </c>
      <c r="CE86" s="106">
        <f t="shared" si="48"/>
        <v>97</v>
      </c>
      <c r="CF86" s="106">
        <f t="shared" si="48"/>
        <v>97</v>
      </c>
      <c r="CG86" s="106">
        <f t="shared" si="48"/>
        <v>97</v>
      </c>
      <c r="CH86" s="107">
        <f t="shared" si="48"/>
        <v>98</v>
      </c>
      <c r="CI86" s="106">
        <f t="shared" si="48"/>
        <v>98</v>
      </c>
      <c r="CJ86" s="106">
        <f t="shared" si="48"/>
        <v>98</v>
      </c>
      <c r="CK86" s="106">
        <f t="shared" si="48"/>
        <v>98</v>
      </c>
      <c r="CL86" s="106">
        <f t="shared" si="48"/>
        <v>98</v>
      </c>
      <c r="CM86" s="107">
        <f t="shared" si="48"/>
        <v>98</v>
      </c>
      <c r="CN86" s="106">
        <f t="shared" si="48"/>
        <v>99</v>
      </c>
      <c r="CO86" s="106">
        <f t="shared" si="48"/>
        <v>99</v>
      </c>
      <c r="CP86" s="106">
        <f t="shared" si="48"/>
        <v>99</v>
      </c>
      <c r="CQ86" s="106">
        <f t="shared" si="48"/>
        <v>99</v>
      </c>
      <c r="CR86" s="107">
        <f t="shared" si="48"/>
        <v>99</v>
      </c>
      <c r="CS86" s="106">
        <f t="shared" si="50"/>
        <v>99</v>
      </c>
      <c r="CT86" s="106">
        <f t="shared" si="43"/>
        <v>100</v>
      </c>
      <c r="CU86" s="106">
        <f t="shared" si="43"/>
        <v>100</v>
      </c>
      <c r="CV86" s="106">
        <f t="shared" si="43"/>
        <v>100</v>
      </c>
      <c r="CW86" s="105">
        <f t="shared" si="45"/>
        <v>84</v>
      </c>
    </row>
    <row r="87" spans="1:104" s="17" customFormat="1" x14ac:dyDescent="0.25">
      <c r="A87" s="108">
        <f t="shared" si="44"/>
        <v>85</v>
      </c>
      <c r="B87" s="107">
        <f t="shared" si="54"/>
        <v>85</v>
      </c>
      <c r="C87" s="107">
        <f t="shared" si="54"/>
        <v>85</v>
      </c>
      <c r="D87" s="107">
        <f t="shared" si="54"/>
        <v>85</v>
      </c>
      <c r="E87" s="107">
        <f t="shared" si="54"/>
        <v>86</v>
      </c>
      <c r="F87" s="107">
        <f t="shared" si="54"/>
        <v>86</v>
      </c>
      <c r="G87" s="107">
        <f t="shared" si="54"/>
        <v>86</v>
      </c>
      <c r="H87" s="107">
        <f t="shared" si="54"/>
        <v>86</v>
      </c>
      <c r="I87" s="107">
        <f t="shared" si="54"/>
        <v>86</v>
      </c>
      <c r="J87" s="107">
        <f t="shared" si="54"/>
        <v>86</v>
      </c>
      <c r="K87" s="107">
        <f t="shared" si="54"/>
        <v>87</v>
      </c>
      <c r="L87" s="107">
        <f t="shared" si="54"/>
        <v>87</v>
      </c>
      <c r="M87" s="107">
        <f t="shared" si="54"/>
        <v>87</v>
      </c>
      <c r="N87" s="107">
        <f t="shared" si="54"/>
        <v>87</v>
      </c>
      <c r="O87" s="107">
        <f t="shared" si="54"/>
        <v>87</v>
      </c>
      <c r="P87" s="107">
        <f t="shared" si="54"/>
        <v>87</v>
      </c>
      <c r="Q87" s="107">
        <f t="shared" si="54"/>
        <v>87</v>
      </c>
      <c r="R87" s="107">
        <f t="shared" si="52"/>
        <v>88</v>
      </c>
      <c r="S87" s="107">
        <f t="shared" si="52"/>
        <v>88</v>
      </c>
      <c r="T87" s="107">
        <f t="shared" si="52"/>
        <v>88</v>
      </c>
      <c r="U87" s="107">
        <f t="shared" si="52"/>
        <v>88</v>
      </c>
      <c r="V87" s="107">
        <f t="shared" si="52"/>
        <v>88</v>
      </c>
      <c r="W87" s="107">
        <f t="shared" si="52"/>
        <v>88</v>
      </c>
      <c r="X87" s="107">
        <f t="shared" si="52"/>
        <v>88</v>
      </c>
      <c r="Y87" s="107">
        <f t="shared" si="52"/>
        <v>89</v>
      </c>
      <c r="Z87" s="107">
        <f t="shared" si="52"/>
        <v>89</v>
      </c>
      <c r="AA87" s="107">
        <f t="shared" si="52"/>
        <v>89</v>
      </c>
      <c r="AB87" s="107">
        <f t="shared" si="52"/>
        <v>89</v>
      </c>
      <c r="AC87" s="107">
        <f t="shared" si="52"/>
        <v>89</v>
      </c>
      <c r="AD87" s="107">
        <f t="shared" si="52"/>
        <v>89</v>
      </c>
      <c r="AE87" s="107">
        <f t="shared" si="52"/>
        <v>90</v>
      </c>
      <c r="AF87" s="107">
        <f t="shared" si="51"/>
        <v>90</v>
      </c>
      <c r="AG87" s="107">
        <f t="shared" si="51"/>
        <v>90</v>
      </c>
      <c r="AH87" s="107">
        <f t="shared" si="51"/>
        <v>90</v>
      </c>
      <c r="AI87" s="107">
        <f t="shared" si="51"/>
        <v>90</v>
      </c>
      <c r="AJ87" s="107">
        <f t="shared" si="51"/>
        <v>90</v>
      </c>
      <c r="AK87" s="107">
        <f t="shared" si="51"/>
        <v>90</v>
      </c>
      <c r="AL87" s="107">
        <f t="shared" si="51"/>
        <v>91</v>
      </c>
      <c r="AM87" s="107">
        <f t="shared" si="51"/>
        <v>91</v>
      </c>
      <c r="AN87" s="107">
        <f t="shared" si="51"/>
        <v>91</v>
      </c>
      <c r="AO87" s="107">
        <f t="shared" si="51"/>
        <v>91</v>
      </c>
      <c r="AP87" s="107">
        <f t="shared" si="51"/>
        <v>91</v>
      </c>
      <c r="AQ87" s="107">
        <f t="shared" si="51"/>
        <v>91</v>
      </c>
      <c r="AR87" s="107">
        <f t="shared" si="51"/>
        <v>91</v>
      </c>
      <c r="AS87" s="107">
        <f t="shared" si="51"/>
        <v>92</v>
      </c>
      <c r="AT87" s="107">
        <f t="shared" si="51"/>
        <v>92</v>
      </c>
      <c r="AU87" s="107">
        <f t="shared" si="51"/>
        <v>92</v>
      </c>
      <c r="AV87" s="107">
        <f t="shared" si="53"/>
        <v>92</v>
      </c>
      <c r="AW87" s="107">
        <f t="shared" si="46"/>
        <v>92</v>
      </c>
      <c r="AX87" s="107">
        <f t="shared" si="46"/>
        <v>92</v>
      </c>
      <c r="AY87" s="107">
        <f t="shared" si="46"/>
        <v>93</v>
      </c>
      <c r="AZ87" s="107">
        <f t="shared" si="46"/>
        <v>93</v>
      </c>
      <c r="BA87" s="107">
        <f t="shared" si="46"/>
        <v>93</v>
      </c>
      <c r="BB87" s="107">
        <f t="shared" si="46"/>
        <v>93</v>
      </c>
      <c r="BC87" s="107">
        <f t="shared" si="46"/>
        <v>93</v>
      </c>
      <c r="BD87" s="107">
        <f t="shared" si="46"/>
        <v>93</v>
      </c>
      <c r="BE87" s="107">
        <f t="shared" si="46"/>
        <v>93</v>
      </c>
      <c r="BF87" s="107">
        <f t="shared" si="46"/>
        <v>94</v>
      </c>
      <c r="BG87" s="107">
        <f t="shared" si="46"/>
        <v>94</v>
      </c>
      <c r="BH87" s="107">
        <f t="shared" si="46"/>
        <v>94</v>
      </c>
      <c r="BI87" s="107">
        <f t="shared" si="46"/>
        <v>94</v>
      </c>
      <c r="BJ87" s="107">
        <f t="shared" si="46"/>
        <v>94</v>
      </c>
      <c r="BK87" s="107">
        <f t="shared" si="46"/>
        <v>94</v>
      </c>
      <c r="BL87" s="107">
        <f t="shared" si="46"/>
        <v>94</v>
      </c>
      <c r="BM87" s="107">
        <f t="shared" si="47"/>
        <v>95</v>
      </c>
      <c r="BN87" s="107">
        <f t="shared" si="47"/>
        <v>95</v>
      </c>
      <c r="BO87" s="107">
        <f t="shared" si="47"/>
        <v>95</v>
      </c>
      <c r="BP87" s="107">
        <f t="shared" si="47"/>
        <v>95</v>
      </c>
      <c r="BQ87" s="107">
        <f t="shared" si="47"/>
        <v>95</v>
      </c>
      <c r="BR87" s="107">
        <f t="shared" si="47"/>
        <v>95</v>
      </c>
      <c r="BS87" s="107">
        <f t="shared" si="47"/>
        <v>96</v>
      </c>
      <c r="BT87" s="107">
        <f t="shared" si="47"/>
        <v>96</v>
      </c>
      <c r="BU87" s="107">
        <f t="shared" si="47"/>
        <v>96</v>
      </c>
      <c r="BV87" s="107">
        <f t="shared" si="47"/>
        <v>96</v>
      </c>
      <c r="BW87" s="107">
        <f t="shared" si="47"/>
        <v>96</v>
      </c>
      <c r="BX87" s="107">
        <f t="shared" si="47"/>
        <v>96</v>
      </c>
      <c r="BY87" s="107">
        <f t="shared" si="47"/>
        <v>96</v>
      </c>
      <c r="BZ87" s="107">
        <f t="shared" si="47"/>
        <v>97</v>
      </c>
      <c r="CA87" s="107">
        <f t="shared" si="47"/>
        <v>97</v>
      </c>
      <c r="CB87" s="107">
        <f t="shared" si="47"/>
        <v>97</v>
      </c>
      <c r="CC87" s="107">
        <f t="shared" si="48"/>
        <v>97</v>
      </c>
      <c r="CD87" s="107">
        <f t="shared" si="48"/>
        <v>97</v>
      </c>
      <c r="CE87" s="107">
        <f t="shared" si="48"/>
        <v>97</v>
      </c>
      <c r="CF87" s="107">
        <f t="shared" si="48"/>
        <v>97</v>
      </c>
      <c r="CG87" s="107">
        <f t="shared" si="48"/>
        <v>98</v>
      </c>
      <c r="CH87" s="107">
        <f t="shared" si="48"/>
        <v>98</v>
      </c>
      <c r="CI87" s="107">
        <f t="shared" si="48"/>
        <v>98</v>
      </c>
      <c r="CJ87" s="107">
        <f t="shared" si="48"/>
        <v>98</v>
      </c>
      <c r="CK87" s="107">
        <f t="shared" si="48"/>
        <v>98</v>
      </c>
      <c r="CL87" s="107">
        <f t="shared" si="48"/>
        <v>98</v>
      </c>
      <c r="CM87" s="107">
        <f t="shared" si="48"/>
        <v>99</v>
      </c>
      <c r="CN87" s="107">
        <f t="shared" si="48"/>
        <v>99</v>
      </c>
      <c r="CO87" s="107">
        <f t="shared" si="48"/>
        <v>99</v>
      </c>
      <c r="CP87" s="107">
        <f t="shared" si="48"/>
        <v>99</v>
      </c>
      <c r="CQ87" s="107">
        <f t="shared" si="48"/>
        <v>99</v>
      </c>
      <c r="CR87" s="107">
        <f t="shared" si="48"/>
        <v>99</v>
      </c>
      <c r="CS87" s="107">
        <f t="shared" si="50"/>
        <v>99</v>
      </c>
      <c r="CT87" s="107">
        <f t="shared" si="43"/>
        <v>100</v>
      </c>
      <c r="CU87" s="107">
        <f t="shared" si="43"/>
        <v>100</v>
      </c>
      <c r="CV87" s="107">
        <f t="shared" si="43"/>
        <v>100</v>
      </c>
      <c r="CW87" s="108">
        <f t="shared" si="45"/>
        <v>85</v>
      </c>
      <c r="CX87"/>
      <c r="CY87"/>
      <c r="CZ87"/>
    </row>
    <row r="88" spans="1:104" x14ac:dyDescent="0.25">
      <c r="A88" s="105">
        <f t="shared" si="44"/>
        <v>86</v>
      </c>
      <c r="B88" s="106">
        <f t="shared" si="54"/>
        <v>86</v>
      </c>
      <c r="C88" s="106">
        <f t="shared" si="54"/>
        <v>86</v>
      </c>
      <c r="D88" s="106">
        <f t="shared" si="54"/>
        <v>86</v>
      </c>
      <c r="E88" s="106">
        <f t="shared" si="54"/>
        <v>87</v>
      </c>
      <c r="F88" s="107">
        <f t="shared" si="54"/>
        <v>87</v>
      </c>
      <c r="G88" s="106">
        <f t="shared" si="54"/>
        <v>87</v>
      </c>
      <c r="H88" s="106">
        <f t="shared" si="54"/>
        <v>87</v>
      </c>
      <c r="I88" s="106">
        <f t="shared" si="54"/>
        <v>87</v>
      </c>
      <c r="J88" s="106">
        <f t="shared" si="54"/>
        <v>87</v>
      </c>
      <c r="K88" s="107">
        <f t="shared" si="54"/>
        <v>87</v>
      </c>
      <c r="L88" s="106">
        <f t="shared" si="54"/>
        <v>88</v>
      </c>
      <c r="M88" s="106">
        <f t="shared" si="54"/>
        <v>88</v>
      </c>
      <c r="N88" s="106">
        <f t="shared" si="54"/>
        <v>88</v>
      </c>
      <c r="O88" s="106">
        <f t="shared" si="54"/>
        <v>88</v>
      </c>
      <c r="P88" s="107">
        <f t="shared" si="54"/>
        <v>88</v>
      </c>
      <c r="Q88" s="106">
        <f t="shared" si="54"/>
        <v>88</v>
      </c>
      <c r="R88" s="106">
        <f t="shared" si="52"/>
        <v>88</v>
      </c>
      <c r="S88" s="106">
        <f t="shared" si="52"/>
        <v>89</v>
      </c>
      <c r="T88" s="106">
        <f t="shared" si="52"/>
        <v>89</v>
      </c>
      <c r="U88" s="107">
        <f t="shared" si="52"/>
        <v>89</v>
      </c>
      <c r="V88" s="106">
        <f t="shared" si="52"/>
        <v>89</v>
      </c>
      <c r="W88" s="106">
        <f t="shared" si="52"/>
        <v>89</v>
      </c>
      <c r="X88" s="106">
        <f t="shared" si="52"/>
        <v>89</v>
      </c>
      <c r="Y88" s="106">
        <f t="shared" si="52"/>
        <v>89</v>
      </c>
      <c r="Z88" s="107">
        <f t="shared" si="52"/>
        <v>90</v>
      </c>
      <c r="AA88" s="106">
        <f t="shared" si="52"/>
        <v>90</v>
      </c>
      <c r="AB88" s="106">
        <f t="shared" si="52"/>
        <v>90</v>
      </c>
      <c r="AC88" s="106">
        <f t="shared" si="52"/>
        <v>90</v>
      </c>
      <c r="AD88" s="106">
        <f t="shared" si="52"/>
        <v>90</v>
      </c>
      <c r="AE88" s="107">
        <f t="shared" si="52"/>
        <v>90</v>
      </c>
      <c r="AF88" s="106">
        <f t="shared" si="51"/>
        <v>90</v>
      </c>
      <c r="AG88" s="106">
        <f t="shared" si="51"/>
        <v>90</v>
      </c>
      <c r="AH88" s="106">
        <f t="shared" si="51"/>
        <v>91</v>
      </c>
      <c r="AI88" s="106">
        <f t="shared" si="51"/>
        <v>91</v>
      </c>
      <c r="AJ88" s="107">
        <f t="shared" si="51"/>
        <v>91</v>
      </c>
      <c r="AK88" s="106">
        <f t="shared" si="51"/>
        <v>91</v>
      </c>
      <c r="AL88" s="106">
        <f t="shared" si="51"/>
        <v>91</v>
      </c>
      <c r="AM88" s="106">
        <f t="shared" si="51"/>
        <v>91</v>
      </c>
      <c r="AN88" s="106">
        <f t="shared" si="51"/>
        <v>91</v>
      </c>
      <c r="AO88" s="107">
        <f t="shared" si="51"/>
        <v>92</v>
      </c>
      <c r="AP88" s="106">
        <f t="shared" si="51"/>
        <v>92</v>
      </c>
      <c r="AQ88" s="106">
        <f t="shared" si="51"/>
        <v>92</v>
      </c>
      <c r="AR88" s="106">
        <f t="shared" si="51"/>
        <v>92</v>
      </c>
      <c r="AS88" s="106">
        <f t="shared" si="51"/>
        <v>92</v>
      </c>
      <c r="AT88" s="107">
        <f t="shared" si="51"/>
        <v>92</v>
      </c>
      <c r="AU88" s="106">
        <f t="shared" si="51"/>
        <v>92</v>
      </c>
      <c r="AV88" s="106">
        <f t="shared" si="53"/>
        <v>93</v>
      </c>
      <c r="AW88" s="106">
        <f t="shared" si="46"/>
        <v>93</v>
      </c>
      <c r="AX88" s="106">
        <f t="shared" si="46"/>
        <v>93</v>
      </c>
      <c r="AY88" s="107">
        <f t="shared" si="46"/>
        <v>93</v>
      </c>
      <c r="AZ88" s="106">
        <f t="shared" si="46"/>
        <v>93</v>
      </c>
      <c r="BA88" s="106">
        <f t="shared" si="46"/>
        <v>93</v>
      </c>
      <c r="BB88" s="106">
        <f t="shared" si="46"/>
        <v>93</v>
      </c>
      <c r="BC88" s="106">
        <f t="shared" si="46"/>
        <v>94</v>
      </c>
      <c r="BD88" s="107">
        <f t="shared" si="46"/>
        <v>94</v>
      </c>
      <c r="BE88" s="106">
        <f t="shared" si="46"/>
        <v>94</v>
      </c>
      <c r="BF88" s="106">
        <f t="shared" si="46"/>
        <v>94</v>
      </c>
      <c r="BG88" s="106">
        <f t="shared" si="46"/>
        <v>94</v>
      </c>
      <c r="BH88" s="106">
        <f t="shared" si="46"/>
        <v>94</v>
      </c>
      <c r="BI88" s="107">
        <f t="shared" si="46"/>
        <v>94</v>
      </c>
      <c r="BJ88" s="106">
        <f t="shared" si="46"/>
        <v>95</v>
      </c>
      <c r="BK88" s="106">
        <f t="shared" si="46"/>
        <v>95</v>
      </c>
      <c r="BL88" s="106">
        <f t="shared" si="46"/>
        <v>95</v>
      </c>
      <c r="BM88" s="106">
        <f t="shared" si="47"/>
        <v>95</v>
      </c>
      <c r="BN88" s="107">
        <f t="shared" si="47"/>
        <v>95</v>
      </c>
      <c r="BO88" s="106">
        <f t="shared" si="47"/>
        <v>95</v>
      </c>
      <c r="BP88" s="106">
        <f t="shared" si="47"/>
        <v>95</v>
      </c>
      <c r="BQ88" s="106">
        <f t="shared" si="47"/>
        <v>96</v>
      </c>
      <c r="BR88" s="106">
        <f t="shared" si="47"/>
        <v>96</v>
      </c>
      <c r="BS88" s="107">
        <f t="shared" si="47"/>
        <v>96</v>
      </c>
      <c r="BT88" s="106">
        <f t="shared" si="47"/>
        <v>96</v>
      </c>
      <c r="BU88" s="106">
        <f t="shared" si="47"/>
        <v>96</v>
      </c>
      <c r="BV88" s="106">
        <f t="shared" si="47"/>
        <v>96</v>
      </c>
      <c r="BW88" s="106">
        <f t="shared" si="47"/>
        <v>96</v>
      </c>
      <c r="BX88" s="107">
        <f t="shared" si="47"/>
        <v>97</v>
      </c>
      <c r="BY88" s="106">
        <f t="shared" si="47"/>
        <v>97</v>
      </c>
      <c r="BZ88" s="106">
        <f t="shared" si="47"/>
        <v>97</v>
      </c>
      <c r="CA88" s="106">
        <f t="shared" si="47"/>
        <v>97</v>
      </c>
      <c r="CB88" s="106">
        <f t="shared" si="47"/>
        <v>97</v>
      </c>
      <c r="CC88" s="107">
        <f t="shared" si="48"/>
        <v>97</v>
      </c>
      <c r="CD88" s="106">
        <f t="shared" si="48"/>
        <v>97</v>
      </c>
      <c r="CE88" s="106">
        <f t="shared" si="48"/>
        <v>97</v>
      </c>
      <c r="CF88" s="106">
        <f t="shared" si="48"/>
        <v>98</v>
      </c>
      <c r="CG88" s="106">
        <f t="shared" si="48"/>
        <v>98</v>
      </c>
      <c r="CH88" s="107">
        <f t="shared" si="48"/>
        <v>98</v>
      </c>
      <c r="CI88" s="106">
        <f t="shared" si="48"/>
        <v>98</v>
      </c>
      <c r="CJ88" s="106">
        <f t="shared" si="48"/>
        <v>98</v>
      </c>
      <c r="CK88" s="106">
        <f t="shared" si="48"/>
        <v>98</v>
      </c>
      <c r="CL88" s="106">
        <f t="shared" si="48"/>
        <v>98</v>
      </c>
      <c r="CM88" s="107">
        <f t="shared" si="48"/>
        <v>99</v>
      </c>
      <c r="CN88" s="106">
        <f t="shared" si="48"/>
        <v>99</v>
      </c>
      <c r="CO88" s="106">
        <f t="shared" si="48"/>
        <v>99</v>
      </c>
      <c r="CP88" s="106">
        <f t="shared" si="48"/>
        <v>99</v>
      </c>
      <c r="CQ88" s="106">
        <f t="shared" si="48"/>
        <v>99</v>
      </c>
      <c r="CR88" s="107">
        <f t="shared" si="48"/>
        <v>99</v>
      </c>
      <c r="CS88" s="106">
        <f t="shared" si="50"/>
        <v>99</v>
      </c>
      <c r="CT88" s="106">
        <f t="shared" si="43"/>
        <v>100</v>
      </c>
      <c r="CU88" s="106">
        <f t="shared" si="43"/>
        <v>100</v>
      </c>
      <c r="CV88" s="106">
        <f t="shared" si="43"/>
        <v>100</v>
      </c>
      <c r="CW88" s="105">
        <f t="shared" si="45"/>
        <v>86</v>
      </c>
    </row>
    <row r="89" spans="1:104" x14ac:dyDescent="0.25">
      <c r="A89" s="105">
        <f t="shared" si="44"/>
        <v>87</v>
      </c>
      <c r="B89" s="106">
        <f t="shared" si="54"/>
        <v>87</v>
      </c>
      <c r="C89" s="106">
        <f t="shared" si="54"/>
        <v>87</v>
      </c>
      <c r="D89" s="106">
        <f t="shared" si="54"/>
        <v>87</v>
      </c>
      <c r="E89" s="106">
        <f t="shared" si="54"/>
        <v>88</v>
      </c>
      <c r="F89" s="107">
        <f t="shared" si="54"/>
        <v>88</v>
      </c>
      <c r="G89" s="106">
        <f t="shared" si="54"/>
        <v>88</v>
      </c>
      <c r="H89" s="106">
        <f t="shared" si="54"/>
        <v>88</v>
      </c>
      <c r="I89" s="106">
        <f t="shared" si="54"/>
        <v>88</v>
      </c>
      <c r="J89" s="106">
        <f t="shared" si="54"/>
        <v>88</v>
      </c>
      <c r="K89" s="107">
        <f t="shared" si="54"/>
        <v>88</v>
      </c>
      <c r="L89" s="106">
        <f t="shared" si="54"/>
        <v>88</v>
      </c>
      <c r="M89" s="106">
        <f t="shared" si="54"/>
        <v>89</v>
      </c>
      <c r="N89" s="106">
        <f t="shared" si="54"/>
        <v>89</v>
      </c>
      <c r="O89" s="106">
        <f t="shared" si="54"/>
        <v>89</v>
      </c>
      <c r="P89" s="107">
        <f t="shared" si="54"/>
        <v>89</v>
      </c>
      <c r="Q89" s="106">
        <f t="shared" si="54"/>
        <v>89</v>
      </c>
      <c r="R89" s="106">
        <f t="shared" si="52"/>
        <v>89</v>
      </c>
      <c r="S89" s="106">
        <f t="shared" si="52"/>
        <v>89</v>
      </c>
      <c r="T89" s="106">
        <f t="shared" si="52"/>
        <v>89</v>
      </c>
      <c r="U89" s="107">
        <f t="shared" si="52"/>
        <v>90</v>
      </c>
      <c r="V89" s="106">
        <f t="shared" si="52"/>
        <v>90</v>
      </c>
      <c r="W89" s="106">
        <f t="shared" si="52"/>
        <v>90</v>
      </c>
      <c r="X89" s="106">
        <f t="shared" si="52"/>
        <v>90</v>
      </c>
      <c r="Y89" s="106">
        <f t="shared" si="52"/>
        <v>90</v>
      </c>
      <c r="Z89" s="107">
        <f t="shared" si="52"/>
        <v>90</v>
      </c>
      <c r="AA89" s="106">
        <f t="shared" si="52"/>
        <v>90</v>
      </c>
      <c r="AB89" s="106">
        <f t="shared" si="52"/>
        <v>91</v>
      </c>
      <c r="AC89" s="106">
        <f t="shared" si="52"/>
        <v>91</v>
      </c>
      <c r="AD89" s="106">
        <f t="shared" si="52"/>
        <v>91</v>
      </c>
      <c r="AE89" s="107">
        <f t="shared" si="52"/>
        <v>91</v>
      </c>
      <c r="AF89" s="106">
        <f t="shared" si="51"/>
        <v>91</v>
      </c>
      <c r="AG89" s="106">
        <f t="shared" si="51"/>
        <v>91</v>
      </c>
      <c r="AH89" s="106">
        <f t="shared" si="51"/>
        <v>91</v>
      </c>
      <c r="AI89" s="106">
        <f t="shared" si="51"/>
        <v>91</v>
      </c>
      <c r="AJ89" s="107">
        <f t="shared" si="51"/>
        <v>92</v>
      </c>
      <c r="AK89" s="106">
        <f t="shared" si="51"/>
        <v>92</v>
      </c>
      <c r="AL89" s="106">
        <f t="shared" si="51"/>
        <v>92</v>
      </c>
      <c r="AM89" s="106">
        <f t="shared" si="51"/>
        <v>92</v>
      </c>
      <c r="AN89" s="106">
        <f t="shared" si="51"/>
        <v>92</v>
      </c>
      <c r="AO89" s="107">
        <f t="shared" si="51"/>
        <v>92</v>
      </c>
      <c r="AP89" s="106">
        <f t="shared" si="51"/>
        <v>92</v>
      </c>
      <c r="AQ89" s="106">
        <f t="shared" si="51"/>
        <v>92</v>
      </c>
      <c r="AR89" s="106">
        <f t="shared" si="51"/>
        <v>93</v>
      </c>
      <c r="AS89" s="106">
        <f t="shared" si="51"/>
        <v>93</v>
      </c>
      <c r="AT89" s="107">
        <f t="shared" si="51"/>
        <v>93</v>
      </c>
      <c r="AU89" s="106">
        <f t="shared" si="51"/>
        <v>93</v>
      </c>
      <c r="AV89" s="106">
        <f t="shared" si="53"/>
        <v>93</v>
      </c>
      <c r="AW89" s="106">
        <f t="shared" si="46"/>
        <v>93</v>
      </c>
      <c r="AX89" s="106">
        <f t="shared" si="46"/>
        <v>93</v>
      </c>
      <c r="AY89" s="107">
        <f t="shared" si="46"/>
        <v>94</v>
      </c>
      <c r="AZ89" s="106">
        <f t="shared" si="46"/>
        <v>94</v>
      </c>
      <c r="BA89" s="106">
        <f t="shared" si="46"/>
        <v>94</v>
      </c>
      <c r="BB89" s="106">
        <f t="shared" si="46"/>
        <v>94</v>
      </c>
      <c r="BC89" s="106">
        <f t="shared" si="46"/>
        <v>94</v>
      </c>
      <c r="BD89" s="107">
        <f t="shared" si="46"/>
        <v>94</v>
      </c>
      <c r="BE89" s="106">
        <f t="shared" si="46"/>
        <v>94</v>
      </c>
      <c r="BF89" s="106">
        <f t="shared" si="46"/>
        <v>94</v>
      </c>
      <c r="BG89" s="106">
        <f t="shared" si="46"/>
        <v>95</v>
      </c>
      <c r="BH89" s="106">
        <f t="shared" si="46"/>
        <v>95</v>
      </c>
      <c r="BI89" s="107">
        <f t="shared" si="46"/>
        <v>95</v>
      </c>
      <c r="BJ89" s="106">
        <f t="shared" si="46"/>
        <v>95</v>
      </c>
      <c r="BK89" s="106">
        <f t="shared" si="46"/>
        <v>95</v>
      </c>
      <c r="BL89" s="106">
        <f t="shared" si="46"/>
        <v>95</v>
      </c>
      <c r="BM89" s="106">
        <f t="shared" si="47"/>
        <v>95</v>
      </c>
      <c r="BN89" s="107">
        <f t="shared" si="47"/>
        <v>95</v>
      </c>
      <c r="BO89" s="106">
        <f t="shared" si="47"/>
        <v>96</v>
      </c>
      <c r="BP89" s="106">
        <f t="shared" si="47"/>
        <v>96</v>
      </c>
      <c r="BQ89" s="106">
        <f t="shared" si="47"/>
        <v>96</v>
      </c>
      <c r="BR89" s="106">
        <f t="shared" si="47"/>
        <v>96</v>
      </c>
      <c r="BS89" s="107">
        <f t="shared" si="47"/>
        <v>96</v>
      </c>
      <c r="BT89" s="106">
        <f t="shared" si="47"/>
        <v>96</v>
      </c>
      <c r="BU89" s="106">
        <f t="shared" si="47"/>
        <v>96</v>
      </c>
      <c r="BV89" s="106">
        <f t="shared" si="47"/>
        <v>96</v>
      </c>
      <c r="BW89" s="106">
        <f t="shared" si="47"/>
        <v>97</v>
      </c>
      <c r="BX89" s="107">
        <f t="shared" si="47"/>
        <v>97</v>
      </c>
      <c r="BY89" s="106">
        <f t="shared" si="47"/>
        <v>97</v>
      </c>
      <c r="BZ89" s="106">
        <f t="shared" si="47"/>
        <v>97</v>
      </c>
      <c r="CA89" s="106">
        <f t="shared" si="47"/>
        <v>97</v>
      </c>
      <c r="CB89" s="106">
        <f t="shared" si="47"/>
        <v>97</v>
      </c>
      <c r="CC89" s="107">
        <f t="shared" si="48"/>
        <v>97</v>
      </c>
      <c r="CD89" s="106">
        <f t="shared" si="48"/>
        <v>98</v>
      </c>
      <c r="CE89" s="106">
        <f t="shared" si="48"/>
        <v>98</v>
      </c>
      <c r="CF89" s="106">
        <f t="shared" si="48"/>
        <v>98</v>
      </c>
      <c r="CG89" s="106">
        <f t="shared" si="48"/>
        <v>98</v>
      </c>
      <c r="CH89" s="107">
        <f t="shared" si="48"/>
        <v>98</v>
      </c>
      <c r="CI89" s="106">
        <f t="shared" si="48"/>
        <v>98</v>
      </c>
      <c r="CJ89" s="106">
        <f t="shared" si="48"/>
        <v>98</v>
      </c>
      <c r="CK89" s="106">
        <f t="shared" si="48"/>
        <v>98</v>
      </c>
      <c r="CL89" s="106">
        <f t="shared" si="48"/>
        <v>99</v>
      </c>
      <c r="CM89" s="107">
        <f t="shared" si="48"/>
        <v>99</v>
      </c>
      <c r="CN89" s="106">
        <f t="shared" si="48"/>
        <v>99</v>
      </c>
      <c r="CO89" s="106">
        <f t="shared" si="48"/>
        <v>99</v>
      </c>
      <c r="CP89" s="106">
        <f t="shared" si="48"/>
        <v>99</v>
      </c>
      <c r="CQ89" s="106">
        <f t="shared" si="48"/>
        <v>99</v>
      </c>
      <c r="CR89" s="107">
        <f t="shared" si="48"/>
        <v>99</v>
      </c>
      <c r="CS89" s="106">
        <f t="shared" si="50"/>
        <v>99</v>
      </c>
      <c r="CT89" s="106">
        <f t="shared" si="50"/>
        <v>100</v>
      </c>
      <c r="CU89" s="106">
        <f t="shared" si="50"/>
        <v>100</v>
      </c>
      <c r="CV89" s="106">
        <f t="shared" si="50"/>
        <v>100</v>
      </c>
      <c r="CW89" s="105">
        <f t="shared" si="45"/>
        <v>87</v>
      </c>
    </row>
    <row r="90" spans="1:104" x14ac:dyDescent="0.25">
      <c r="A90" s="105">
        <f t="shared" si="44"/>
        <v>88</v>
      </c>
      <c r="B90" s="106">
        <f t="shared" si="54"/>
        <v>88</v>
      </c>
      <c r="C90" s="106">
        <f t="shared" si="54"/>
        <v>88</v>
      </c>
      <c r="D90" s="106">
        <f t="shared" si="54"/>
        <v>88</v>
      </c>
      <c r="E90" s="106">
        <f t="shared" si="54"/>
        <v>88</v>
      </c>
      <c r="F90" s="107">
        <f t="shared" si="54"/>
        <v>89</v>
      </c>
      <c r="G90" s="106">
        <f t="shared" si="54"/>
        <v>89</v>
      </c>
      <c r="H90" s="106">
        <f t="shared" si="54"/>
        <v>89</v>
      </c>
      <c r="I90" s="106">
        <f t="shared" si="54"/>
        <v>89</v>
      </c>
      <c r="J90" s="106">
        <f t="shared" si="54"/>
        <v>89</v>
      </c>
      <c r="K90" s="107">
        <f t="shared" si="54"/>
        <v>89</v>
      </c>
      <c r="L90" s="106">
        <f t="shared" si="54"/>
        <v>89</v>
      </c>
      <c r="M90" s="106">
        <f t="shared" si="54"/>
        <v>89</v>
      </c>
      <c r="N90" s="106">
        <f t="shared" si="54"/>
        <v>90</v>
      </c>
      <c r="O90" s="106">
        <f t="shared" si="54"/>
        <v>90</v>
      </c>
      <c r="P90" s="107">
        <f t="shared" si="54"/>
        <v>90</v>
      </c>
      <c r="Q90" s="106">
        <f t="shared" si="54"/>
        <v>90</v>
      </c>
      <c r="R90" s="106">
        <f t="shared" si="52"/>
        <v>90</v>
      </c>
      <c r="S90" s="106">
        <f t="shared" si="52"/>
        <v>90</v>
      </c>
      <c r="T90" s="106">
        <f t="shared" si="52"/>
        <v>90</v>
      </c>
      <c r="U90" s="107">
        <f t="shared" si="52"/>
        <v>90</v>
      </c>
      <c r="V90" s="106">
        <f t="shared" si="52"/>
        <v>91</v>
      </c>
      <c r="W90" s="106">
        <f t="shared" si="52"/>
        <v>91</v>
      </c>
      <c r="X90" s="106">
        <f t="shared" si="52"/>
        <v>91</v>
      </c>
      <c r="Y90" s="106">
        <f t="shared" si="52"/>
        <v>91</v>
      </c>
      <c r="Z90" s="107">
        <f t="shared" si="52"/>
        <v>91</v>
      </c>
      <c r="AA90" s="106">
        <f t="shared" si="52"/>
        <v>91</v>
      </c>
      <c r="AB90" s="106">
        <f t="shared" si="52"/>
        <v>91</v>
      </c>
      <c r="AC90" s="106">
        <f t="shared" si="52"/>
        <v>91</v>
      </c>
      <c r="AD90" s="106">
        <f t="shared" si="52"/>
        <v>91</v>
      </c>
      <c r="AE90" s="107">
        <f t="shared" si="52"/>
        <v>92</v>
      </c>
      <c r="AF90" s="106">
        <f t="shared" si="51"/>
        <v>92</v>
      </c>
      <c r="AG90" s="106">
        <f t="shared" si="51"/>
        <v>92</v>
      </c>
      <c r="AH90" s="106">
        <f t="shared" si="51"/>
        <v>92</v>
      </c>
      <c r="AI90" s="106">
        <f t="shared" si="51"/>
        <v>92</v>
      </c>
      <c r="AJ90" s="107">
        <f t="shared" si="51"/>
        <v>92</v>
      </c>
      <c r="AK90" s="106">
        <f t="shared" si="51"/>
        <v>92</v>
      </c>
      <c r="AL90" s="106">
        <f t="shared" si="51"/>
        <v>92</v>
      </c>
      <c r="AM90" s="106">
        <f t="shared" si="51"/>
        <v>93</v>
      </c>
      <c r="AN90" s="106">
        <f t="shared" si="51"/>
        <v>93</v>
      </c>
      <c r="AO90" s="107">
        <f t="shared" si="51"/>
        <v>93</v>
      </c>
      <c r="AP90" s="106">
        <f t="shared" si="51"/>
        <v>93</v>
      </c>
      <c r="AQ90" s="106">
        <f t="shared" si="51"/>
        <v>93</v>
      </c>
      <c r="AR90" s="106">
        <f t="shared" si="51"/>
        <v>93</v>
      </c>
      <c r="AS90" s="106">
        <f t="shared" si="51"/>
        <v>93</v>
      </c>
      <c r="AT90" s="107">
        <f t="shared" si="51"/>
        <v>93</v>
      </c>
      <c r="AU90" s="106">
        <f t="shared" si="51"/>
        <v>94</v>
      </c>
      <c r="AV90" s="106">
        <f t="shared" si="53"/>
        <v>94</v>
      </c>
      <c r="AW90" s="106">
        <f t="shared" si="46"/>
        <v>94</v>
      </c>
      <c r="AX90" s="106">
        <f t="shared" si="46"/>
        <v>94</v>
      </c>
      <c r="AY90" s="107">
        <f t="shared" si="46"/>
        <v>94</v>
      </c>
      <c r="AZ90" s="106">
        <f t="shared" si="46"/>
        <v>94</v>
      </c>
      <c r="BA90" s="106">
        <f t="shared" si="46"/>
        <v>94</v>
      </c>
      <c r="BB90" s="106">
        <f t="shared" si="46"/>
        <v>94</v>
      </c>
      <c r="BC90" s="106">
        <f t="shared" si="46"/>
        <v>94</v>
      </c>
      <c r="BD90" s="107">
        <f t="shared" si="46"/>
        <v>95</v>
      </c>
      <c r="BE90" s="106">
        <f t="shared" si="46"/>
        <v>95</v>
      </c>
      <c r="BF90" s="106">
        <f t="shared" si="46"/>
        <v>95</v>
      </c>
      <c r="BG90" s="106">
        <f t="shared" si="46"/>
        <v>95</v>
      </c>
      <c r="BH90" s="106">
        <f t="shared" si="46"/>
        <v>95</v>
      </c>
      <c r="BI90" s="107">
        <f t="shared" si="46"/>
        <v>95</v>
      </c>
      <c r="BJ90" s="106">
        <f t="shared" si="46"/>
        <v>95</v>
      </c>
      <c r="BK90" s="106">
        <f t="shared" si="46"/>
        <v>95</v>
      </c>
      <c r="BL90" s="106">
        <f t="shared" si="46"/>
        <v>96</v>
      </c>
      <c r="BM90" s="106">
        <f t="shared" si="47"/>
        <v>96</v>
      </c>
      <c r="BN90" s="107">
        <f t="shared" si="47"/>
        <v>96</v>
      </c>
      <c r="BO90" s="106">
        <f t="shared" si="47"/>
        <v>96</v>
      </c>
      <c r="BP90" s="106">
        <f t="shared" si="47"/>
        <v>96</v>
      </c>
      <c r="BQ90" s="106">
        <f t="shared" si="47"/>
        <v>96</v>
      </c>
      <c r="BR90" s="106">
        <f t="shared" si="47"/>
        <v>96</v>
      </c>
      <c r="BS90" s="107">
        <f t="shared" si="47"/>
        <v>96</v>
      </c>
      <c r="BT90" s="106">
        <f t="shared" si="47"/>
        <v>97</v>
      </c>
      <c r="BU90" s="106">
        <f t="shared" si="47"/>
        <v>97</v>
      </c>
      <c r="BV90" s="106">
        <f t="shared" si="47"/>
        <v>97</v>
      </c>
      <c r="BW90" s="106">
        <f t="shared" si="47"/>
        <v>97</v>
      </c>
      <c r="BX90" s="107">
        <f t="shared" si="47"/>
        <v>97</v>
      </c>
      <c r="BY90" s="106">
        <f t="shared" si="47"/>
        <v>97</v>
      </c>
      <c r="BZ90" s="106">
        <f t="shared" si="47"/>
        <v>97</v>
      </c>
      <c r="CA90" s="106">
        <f t="shared" si="47"/>
        <v>97</v>
      </c>
      <c r="CB90" s="106">
        <f t="shared" si="47"/>
        <v>97</v>
      </c>
      <c r="CC90" s="107">
        <f t="shared" si="48"/>
        <v>98</v>
      </c>
      <c r="CD90" s="106">
        <f t="shared" si="48"/>
        <v>98</v>
      </c>
      <c r="CE90" s="106">
        <f t="shared" si="48"/>
        <v>98</v>
      </c>
      <c r="CF90" s="106">
        <f t="shared" si="48"/>
        <v>98</v>
      </c>
      <c r="CG90" s="106">
        <f t="shared" si="48"/>
        <v>98</v>
      </c>
      <c r="CH90" s="107">
        <f t="shared" si="48"/>
        <v>98</v>
      </c>
      <c r="CI90" s="106">
        <f t="shared" si="48"/>
        <v>98</v>
      </c>
      <c r="CJ90" s="106">
        <f t="shared" si="48"/>
        <v>98</v>
      </c>
      <c r="CK90" s="106">
        <f t="shared" si="48"/>
        <v>99</v>
      </c>
      <c r="CL90" s="106">
        <f t="shared" si="48"/>
        <v>99</v>
      </c>
      <c r="CM90" s="107">
        <f t="shared" si="48"/>
        <v>99</v>
      </c>
      <c r="CN90" s="106">
        <f t="shared" si="48"/>
        <v>99</v>
      </c>
      <c r="CO90" s="106">
        <f t="shared" si="48"/>
        <v>99</v>
      </c>
      <c r="CP90" s="106">
        <f t="shared" si="48"/>
        <v>99</v>
      </c>
      <c r="CQ90" s="106">
        <f t="shared" si="48"/>
        <v>99</v>
      </c>
      <c r="CR90" s="107">
        <f t="shared" si="48"/>
        <v>99</v>
      </c>
      <c r="CS90" s="106">
        <f t="shared" si="50"/>
        <v>100</v>
      </c>
      <c r="CT90" s="106">
        <f t="shared" si="50"/>
        <v>100</v>
      </c>
      <c r="CU90" s="106">
        <f t="shared" si="50"/>
        <v>100</v>
      </c>
      <c r="CV90" s="106">
        <f t="shared" si="50"/>
        <v>100</v>
      </c>
      <c r="CW90" s="105">
        <f t="shared" si="45"/>
        <v>88</v>
      </c>
    </row>
    <row r="91" spans="1:104" x14ac:dyDescent="0.25">
      <c r="A91" s="105">
        <f t="shared" si="44"/>
        <v>89</v>
      </c>
      <c r="B91" s="106">
        <f t="shared" si="54"/>
        <v>89</v>
      </c>
      <c r="C91" s="106">
        <f t="shared" si="54"/>
        <v>89</v>
      </c>
      <c r="D91" s="106">
        <f t="shared" si="54"/>
        <v>89</v>
      </c>
      <c r="E91" s="106">
        <f t="shared" si="54"/>
        <v>89</v>
      </c>
      <c r="F91" s="107">
        <f t="shared" si="54"/>
        <v>90</v>
      </c>
      <c r="G91" s="106">
        <f t="shared" si="54"/>
        <v>90</v>
      </c>
      <c r="H91" s="106">
        <f t="shared" si="54"/>
        <v>90</v>
      </c>
      <c r="I91" s="106">
        <f t="shared" si="54"/>
        <v>90</v>
      </c>
      <c r="J91" s="106">
        <f t="shared" si="54"/>
        <v>90</v>
      </c>
      <c r="K91" s="107">
        <f t="shared" si="54"/>
        <v>90</v>
      </c>
      <c r="L91" s="106">
        <f t="shared" si="54"/>
        <v>90</v>
      </c>
      <c r="M91" s="106">
        <f t="shared" si="54"/>
        <v>90</v>
      </c>
      <c r="N91" s="106">
        <f t="shared" si="54"/>
        <v>90</v>
      </c>
      <c r="O91" s="106">
        <f t="shared" si="54"/>
        <v>91</v>
      </c>
      <c r="P91" s="107">
        <f t="shared" si="54"/>
        <v>91</v>
      </c>
      <c r="Q91" s="106">
        <f t="shared" si="54"/>
        <v>91</v>
      </c>
      <c r="R91" s="106">
        <f t="shared" si="52"/>
        <v>91</v>
      </c>
      <c r="S91" s="106">
        <f t="shared" si="52"/>
        <v>91</v>
      </c>
      <c r="T91" s="106">
        <f t="shared" si="52"/>
        <v>91</v>
      </c>
      <c r="U91" s="107">
        <f t="shared" si="52"/>
        <v>91</v>
      </c>
      <c r="V91" s="106">
        <f t="shared" si="52"/>
        <v>91</v>
      </c>
      <c r="W91" s="106">
        <f t="shared" si="52"/>
        <v>91</v>
      </c>
      <c r="X91" s="106">
        <f t="shared" si="52"/>
        <v>92</v>
      </c>
      <c r="Y91" s="106">
        <f t="shared" si="52"/>
        <v>92</v>
      </c>
      <c r="Z91" s="107">
        <f t="shared" si="52"/>
        <v>92</v>
      </c>
      <c r="AA91" s="106">
        <f t="shared" si="52"/>
        <v>92</v>
      </c>
      <c r="AB91" s="106">
        <f t="shared" si="52"/>
        <v>92</v>
      </c>
      <c r="AC91" s="106">
        <f t="shared" si="52"/>
        <v>92</v>
      </c>
      <c r="AD91" s="106">
        <f t="shared" si="52"/>
        <v>92</v>
      </c>
      <c r="AE91" s="107">
        <f t="shared" si="52"/>
        <v>92</v>
      </c>
      <c r="AF91" s="106">
        <f t="shared" si="51"/>
        <v>92</v>
      </c>
      <c r="AG91" s="106">
        <f t="shared" si="51"/>
        <v>93</v>
      </c>
      <c r="AH91" s="106">
        <f t="shared" si="51"/>
        <v>93</v>
      </c>
      <c r="AI91" s="106">
        <f t="shared" si="51"/>
        <v>93</v>
      </c>
      <c r="AJ91" s="107">
        <f t="shared" si="51"/>
        <v>93</v>
      </c>
      <c r="AK91" s="106">
        <f t="shared" si="51"/>
        <v>93</v>
      </c>
      <c r="AL91" s="106">
        <f t="shared" si="51"/>
        <v>93</v>
      </c>
      <c r="AM91" s="106">
        <f t="shared" si="51"/>
        <v>93</v>
      </c>
      <c r="AN91" s="106">
        <f t="shared" si="51"/>
        <v>93</v>
      </c>
      <c r="AO91" s="107">
        <f t="shared" si="51"/>
        <v>93</v>
      </c>
      <c r="AP91" s="106">
        <f t="shared" si="51"/>
        <v>94</v>
      </c>
      <c r="AQ91" s="106">
        <f t="shared" si="51"/>
        <v>94</v>
      </c>
      <c r="AR91" s="106">
        <f t="shared" si="51"/>
        <v>94</v>
      </c>
      <c r="AS91" s="106">
        <f t="shared" si="51"/>
        <v>94</v>
      </c>
      <c r="AT91" s="107">
        <f t="shared" si="51"/>
        <v>94</v>
      </c>
      <c r="AU91" s="106">
        <f t="shared" si="51"/>
        <v>94</v>
      </c>
      <c r="AV91" s="106">
        <f t="shared" si="53"/>
        <v>94</v>
      </c>
      <c r="AW91" s="106">
        <f t="shared" si="46"/>
        <v>94</v>
      </c>
      <c r="AX91" s="106">
        <f t="shared" si="46"/>
        <v>94</v>
      </c>
      <c r="AY91" s="107">
        <f t="shared" si="46"/>
        <v>95</v>
      </c>
      <c r="AZ91" s="106">
        <f t="shared" si="46"/>
        <v>95</v>
      </c>
      <c r="BA91" s="106">
        <f t="shared" si="46"/>
        <v>95</v>
      </c>
      <c r="BB91" s="106">
        <f t="shared" si="46"/>
        <v>95</v>
      </c>
      <c r="BC91" s="106">
        <f t="shared" si="46"/>
        <v>95</v>
      </c>
      <c r="BD91" s="107">
        <f t="shared" si="46"/>
        <v>95</v>
      </c>
      <c r="BE91" s="106">
        <f t="shared" si="46"/>
        <v>95</v>
      </c>
      <c r="BF91" s="106">
        <f t="shared" si="46"/>
        <v>95</v>
      </c>
      <c r="BG91" s="106">
        <f t="shared" si="46"/>
        <v>95</v>
      </c>
      <c r="BH91" s="106">
        <f t="shared" si="46"/>
        <v>95</v>
      </c>
      <c r="BI91" s="107">
        <f t="shared" si="46"/>
        <v>96</v>
      </c>
      <c r="BJ91" s="106">
        <f t="shared" si="46"/>
        <v>96</v>
      </c>
      <c r="BK91" s="106">
        <f t="shared" si="46"/>
        <v>96</v>
      </c>
      <c r="BL91" s="106">
        <f t="shared" si="46"/>
        <v>96</v>
      </c>
      <c r="BM91" s="106">
        <f t="shared" si="47"/>
        <v>96</v>
      </c>
      <c r="BN91" s="107">
        <f t="shared" si="47"/>
        <v>96</v>
      </c>
      <c r="BO91" s="106">
        <f t="shared" si="47"/>
        <v>96</v>
      </c>
      <c r="BP91" s="106">
        <f t="shared" si="47"/>
        <v>96</v>
      </c>
      <c r="BQ91" s="106">
        <f t="shared" si="47"/>
        <v>96</v>
      </c>
      <c r="BR91" s="106">
        <f t="shared" si="47"/>
        <v>97</v>
      </c>
      <c r="BS91" s="107">
        <f t="shared" si="47"/>
        <v>97</v>
      </c>
      <c r="BT91" s="106">
        <f t="shared" si="47"/>
        <v>97</v>
      </c>
      <c r="BU91" s="106">
        <f t="shared" si="47"/>
        <v>97</v>
      </c>
      <c r="BV91" s="106">
        <f t="shared" si="47"/>
        <v>97</v>
      </c>
      <c r="BW91" s="106">
        <f t="shared" si="47"/>
        <v>97</v>
      </c>
      <c r="BX91" s="107">
        <f t="shared" si="47"/>
        <v>97</v>
      </c>
      <c r="BY91" s="106">
        <f t="shared" si="47"/>
        <v>97</v>
      </c>
      <c r="BZ91" s="106">
        <f t="shared" si="47"/>
        <v>97</v>
      </c>
      <c r="CA91" s="106">
        <f t="shared" si="47"/>
        <v>98</v>
      </c>
      <c r="CB91" s="106">
        <f t="shared" si="47"/>
        <v>98</v>
      </c>
      <c r="CC91" s="107">
        <f t="shared" si="48"/>
        <v>98</v>
      </c>
      <c r="CD91" s="106">
        <f t="shared" si="48"/>
        <v>98</v>
      </c>
      <c r="CE91" s="106">
        <f t="shared" si="48"/>
        <v>98</v>
      </c>
      <c r="CF91" s="106">
        <f t="shared" si="48"/>
        <v>98</v>
      </c>
      <c r="CG91" s="106">
        <f t="shared" si="48"/>
        <v>98</v>
      </c>
      <c r="CH91" s="107">
        <f t="shared" si="48"/>
        <v>98</v>
      </c>
      <c r="CI91" s="106">
        <f t="shared" si="48"/>
        <v>98</v>
      </c>
      <c r="CJ91" s="106">
        <f t="shared" si="48"/>
        <v>99</v>
      </c>
      <c r="CK91" s="106">
        <f t="shared" si="48"/>
        <v>99</v>
      </c>
      <c r="CL91" s="106">
        <f t="shared" si="48"/>
        <v>99</v>
      </c>
      <c r="CM91" s="107">
        <f t="shared" si="48"/>
        <v>99</v>
      </c>
      <c r="CN91" s="106">
        <f t="shared" si="48"/>
        <v>99</v>
      </c>
      <c r="CO91" s="106">
        <f t="shared" si="48"/>
        <v>99</v>
      </c>
      <c r="CP91" s="106">
        <f t="shared" si="48"/>
        <v>99</v>
      </c>
      <c r="CQ91" s="106">
        <f t="shared" si="48"/>
        <v>99</v>
      </c>
      <c r="CR91" s="107">
        <f t="shared" si="48"/>
        <v>99</v>
      </c>
      <c r="CS91" s="106">
        <f t="shared" si="50"/>
        <v>100</v>
      </c>
      <c r="CT91" s="106">
        <f t="shared" si="50"/>
        <v>100</v>
      </c>
      <c r="CU91" s="106">
        <f t="shared" si="50"/>
        <v>100</v>
      </c>
      <c r="CV91" s="106">
        <f t="shared" si="50"/>
        <v>100</v>
      </c>
      <c r="CW91" s="105">
        <f t="shared" si="45"/>
        <v>89</v>
      </c>
    </row>
    <row r="92" spans="1:104" s="17" customFormat="1" x14ac:dyDescent="0.25">
      <c r="A92" s="108">
        <f t="shared" si="44"/>
        <v>90</v>
      </c>
      <c r="B92" s="107">
        <f t="shared" si="54"/>
        <v>90</v>
      </c>
      <c r="C92" s="107">
        <f t="shared" si="54"/>
        <v>90</v>
      </c>
      <c r="D92" s="107">
        <f t="shared" si="54"/>
        <v>90</v>
      </c>
      <c r="E92" s="107">
        <f t="shared" si="54"/>
        <v>90</v>
      </c>
      <c r="F92" s="107">
        <f t="shared" si="54"/>
        <v>91</v>
      </c>
      <c r="G92" s="107">
        <f t="shared" si="54"/>
        <v>91</v>
      </c>
      <c r="H92" s="107">
        <f t="shared" si="54"/>
        <v>91</v>
      </c>
      <c r="I92" s="107">
        <f t="shared" si="54"/>
        <v>91</v>
      </c>
      <c r="J92" s="107">
        <f t="shared" si="54"/>
        <v>91</v>
      </c>
      <c r="K92" s="107">
        <f t="shared" si="54"/>
        <v>91</v>
      </c>
      <c r="L92" s="107">
        <f t="shared" si="54"/>
        <v>91</v>
      </c>
      <c r="M92" s="107">
        <f t="shared" si="54"/>
        <v>91</v>
      </c>
      <c r="N92" s="107">
        <f t="shared" si="54"/>
        <v>91</v>
      </c>
      <c r="O92" s="107">
        <f t="shared" si="54"/>
        <v>91</v>
      </c>
      <c r="P92" s="107">
        <f t="shared" si="54"/>
        <v>92</v>
      </c>
      <c r="Q92" s="107">
        <f t="shared" si="54"/>
        <v>92</v>
      </c>
      <c r="R92" s="107">
        <f t="shared" si="52"/>
        <v>92</v>
      </c>
      <c r="S92" s="107">
        <f t="shared" si="52"/>
        <v>92</v>
      </c>
      <c r="T92" s="107">
        <f t="shared" si="52"/>
        <v>92</v>
      </c>
      <c r="U92" s="107">
        <f t="shared" si="52"/>
        <v>92</v>
      </c>
      <c r="V92" s="107">
        <f t="shared" si="52"/>
        <v>92</v>
      </c>
      <c r="W92" s="107">
        <f t="shared" si="52"/>
        <v>92</v>
      </c>
      <c r="X92" s="107">
        <f t="shared" si="52"/>
        <v>92</v>
      </c>
      <c r="Y92" s="107">
        <f t="shared" si="52"/>
        <v>92</v>
      </c>
      <c r="Z92" s="107">
        <f t="shared" si="52"/>
        <v>93</v>
      </c>
      <c r="AA92" s="107">
        <f t="shared" si="52"/>
        <v>93</v>
      </c>
      <c r="AB92" s="107">
        <f t="shared" si="52"/>
        <v>93</v>
      </c>
      <c r="AC92" s="107">
        <f t="shared" si="52"/>
        <v>93</v>
      </c>
      <c r="AD92" s="107">
        <f t="shared" si="52"/>
        <v>93</v>
      </c>
      <c r="AE92" s="107">
        <f t="shared" si="52"/>
        <v>93</v>
      </c>
      <c r="AF92" s="107">
        <f t="shared" si="51"/>
        <v>93</v>
      </c>
      <c r="AG92" s="107">
        <f t="shared" si="51"/>
        <v>93</v>
      </c>
      <c r="AH92" s="107">
        <f t="shared" si="51"/>
        <v>93</v>
      </c>
      <c r="AI92" s="107">
        <f t="shared" si="51"/>
        <v>93</v>
      </c>
      <c r="AJ92" s="107">
        <f t="shared" si="51"/>
        <v>94</v>
      </c>
      <c r="AK92" s="107">
        <f t="shared" si="51"/>
        <v>94</v>
      </c>
      <c r="AL92" s="107">
        <f t="shared" si="51"/>
        <v>94</v>
      </c>
      <c r="AM92" s="107">
        <f t="shared" si="51"/>
        <v>94</v>
      </c>
      <c r="AN92" s="107">
        <f t="shared" si="51"/>
        <v>94</v>
      </c>
      <c r="AO92" s="107">
        <f t="shared" si="51"/>
        <v>94</v>
      </c>
      <c r="AP92" s="107">
        <f t="shared" si="51"/>
        <v>94</v>
      </c>
      <c r="AQ92" s="107">
        <f t="shared" si="51"/>
        <v>94</v>
      </c>
      <c r="AR92" s="107">
        <f t="shared" si="51"/>
        <v>94</v>
      </c>
      <c r="AS92" s="107">
        <f t="shared" si="51"/>
        <v>94</v>
      </c>
      <c r="AT92" s="107">
        <f t="shared" si="51"/>
        <v>95</v>
      </c>
      <c r="AU92" s="107">
        <f t="shared" si="51"/>
        <v>95</v>
      </c>
      <c r="AV92" s="107">
        <f t="shared" si="53"/>
        <v>95</v>
      </c>
      <c r="AW92" s="107">
        <f t="shared" si="46"/>
        <v>95</v>
      </c>
      <c r="AX92" s="107">
        <f t="shared" si="46"/>
        <v>95</v>
      </c>
      <c r="AY92" s="107">
        <f t="shared" si="46"/>
        <v>95</v>
      </c>
      <c r="AZ92" s="107">
        <f t="shared" si="46"/>
        <v>95</v>
      </c>
      <c r="BA92" s="107">
        <f t="shared" si="46"/>
        <v>95</v>
      </c>
      <c r="BB92" s="107">
        <f t="shared" si="46"/>
        <v>95</v>
      </c>
      <c r="BC92" s="107">
        <f t="shared" si="46"/>
        <v>95</v>
      </c>
      <c r="BD92" s="107">
        <f t="shared" si="46"/>
        <v>96</v>
      </c>
      <c r="BE92" s="107">
        <f t="shared" si="46"/>
        <v>96</v>
      </c>
      <c r="BF92" s="107">
        <f t="shared" si="46"/>
        <v>96</v>
      </c>
      <c r="BG92" s="107">
        <f t="shared" si="46"/>
        <v>96</v>
      </c>
      <c r="BH92" s="107">
        <f t="shared" si="46"/>
        <v>96</v>
      </c>
      <c r="BI92" s="107">
        <f t="shared" si="46"/>
        <v>96</v>
      </c>
      <c r="BJ92" s="107">
        <f t="shared" si="46"/>
        <v>96</v>
      </c>
      <c r="BK92" s="107">
        <f t="shared" si="46"/>
        <v>96</v>
      </c>
      <c r="BL92" s="107">
        <f t="shared" si="46"/>
        <v>96</v>
      </c>
      <c r="BM92" s="107">
        <f t="shared" si="47"/>
        <v>96</v>
      </c>
      <c r="BN92" s="107">
        <f t="shared" si="47"/>
        <v>97</v>
      </c>
      <c r="BO92" s="107">
        <f t="shared" si="47"/>
        <v>97</v>
      </c>
      <c r="BP92" s="107">
        <f t="shared" si="47"/>
        <v>97</v>
      </c>
      <c r="BQ92" s="107">
        <f t="shared" si="47"/>
        <v>97</v>
      </c>
      <c r="BR92" s="107">
        <f t="shared" si="47"/>
        <v>97</v>
      </c>
      <c r="BS92" s="107">
        <f t="shared" si="47"/>
        <v>97</v>
      </c>
      <c r="BT92" s="107">
        <f t="shared" si="47"/>
        <v>97</v>
      </c>
      <c r="BU92" s="107">
        <f t="shared" si="47"/>
        <v>97</v>
      </c>
      <c r="BV92" s="107">
        <f t="shared" si="47"/>
        <v>97</v>
      </c>
      <c r="BW92" s="107">
        <f t="shared" si="47"/>
        <v>97</v>
      </c>
      <c r="BX92" s="107">
        <f t="shared" si="47"/>
        <v>98</v>
      </c>
      <c r="BY92" s="107">
        <f t="shared" si="47"/>
        <v>98</v>
      </c>
      <c r="BZ92" s="107">
        <f t="shared" si="47"/>
        <v>98</v>
      </c>
      <c r="CA92" s="107">
        <f t="shared" si="47"/>
        <v>98</v>
      </c>
      <c r="CB92" s="107">
        <f t="shared" si="47"/>
        <v>98</v>
      </c>
      <c r="CC92" s="107">
        <f t="shared" si="48"/>
        <v>98</v>
      </c>
      <c r="CD92" s="107">
        <f t="shared" si="48"/>
        <v>98</v>
      </c>
      <c r="CE92" s="107">
        <f t="shared" si="48"/>
        <v>98</v>
      </c>
      <c r="CF92" s="107">
        <f t="shared" si="48"/>
        <v>98</v>
      </c>
      <c r="CG92" s="107">
        <f t="shared" si="48"/>
        <v>98</v>
      </c>
      <c r="CH92" s="107">
        <f t="shared" si="48"/>
        <v>99</v>
      </c>
      <c r="CI92" s="107">
        <f t="shared" si="48"/>
        <v>99</v>
      </c>
      <c r="CJ92" s="107">
        <f t="shared" si="48"/>
        <v>99</v>
      </c>
      <c r="CK92" s="107">
        <f t="shared" si="48"/>
        <v>99</v>
      </c>
      <c r="CL92" s="107">
        <f t="shared" si="48"/>
        <v>99</v>
      </c>
      <c r="CM92" s="107">
        <f t="shared" si="48"/>
        <v>99</v>
      </c>
      <c r="CN92" s="107">
        <f t="shared" si="48"/>
        <v>99</v>
      </c>
      <c r="CO92" s="107">
        <f t="shared" si="48"/>
        <v>99</v>
      </c>
      <c r="CP92" s="107">
        <f t="shared" si="48"/>
        <v>99</v>
      </c>
      <c r="CQ92" s="107">
        <f t="shared" si="48"/>
        <v>99</v>
      </c>
      <c r="CR92" s="107">
        <f t="shared" si="48"/>
        <v>100</v>
      </c>
      <c r="CS92" s="107">
        <f t="shared" si="50"/>
        <v>100</v>
      </c>
      <c r="CT92" s="107">
        <f t="shared" si="50"/>
        <v>100</v>
      </c>
      <c r="CU92" s="107">
        <f t="shared" si="50"/>
        <v>100</v>
      </c>
      <c r="CV92" s="107">
        <f t="shared" si="50"/>
        <v>100</v>
      </c>
      <c r="CW92" s="108">
        <f t="shared" si="45"/>
        <v>90</v>
      </c>
      <c r="CX92"/>
      <c r="CY92"/>
      <c r="CZ92"/>
    </row>
    <row r="93" spans="1:104" x14ac:dyDescent="0.25">
      <c r="A93" s="105">
        <f t="shared" si="44"/>
        <v>91</v>
      </c>
      <c r="B93" s="106">
        <f t="shared" si="54"/>
        <v>91</v>
      </c>
      <c r="C93" s="106">
        <f t="shared" si="54"/>
        <v>91</v>
      </c>
      <c r="D93" s="106">
        <f t="shared" si="54"/>
        <v>91</v>
      </c>
      <c r="E93" s="106">
        <f t="shared" si="54"/>
        <v>91</v>
      </c>
      <c r="F93" s="107">
        <f t="shared" si="54"/>
        <v>91</v>
      </c>
      <c r="G93" s="106">
        <f t="shared" si="54"/>
        <v>92</v>
      </c>
      <c r="H93" s="106">
        <f t="shared" si="54"/>
        <v>92</v>
      </c>
      <c r="I93" s="106">
        <f t="shared" si="54"/>
        <v>92</v>
      </c>
      <c r="J93" s="106">
        <f t="shared" si="54"/>
        <v>92</v>
      </c>
      <c r="K93" s="107">
        <f t="shared" si="54"/>
        <v>92</v>
      </c>
      <c r="L93" s="106">
        <f t="shared" si="54"/>
        <v>92</v>
      </c>
      <c r="M93" s="106">
        <f t="shared" si="54"/>
        <v>92</v>
      </c>
      <c r="N93" s="106">
        <f t="shared" si="54"/>
        <v>92</v>
      </c>
      <c r="O93" s="106">
        <f t="shared" si="54"/>
        <v>92</v>
      </c>
      <c r="P93" s="107">
        <f t="shared" si="54"/>
        <v>92</v>
      </c>
      <c r="Q93" s="106">
        <f t="shared" si="54"/>
        <v>92</v>
      </c>
      <c r="R93" s="106">
        <f t="shared" si="52"/>
        <v>93</v>
      </c>
      <c r="S93" s="106">
        <f t="shared" si="52"/>
        <v>93</v>
      </c>
      <c r="T93" s="106">
        <f t="shared" si="52"/>
        <v>93</v>
      </c>
      <c r="U93" s="107">
        <f t="shared" si="52"/>
        <v>93</v>
      </c>
      <c r="V93" s="106">
        <f t="shared" si="52"/>
        <v>93</v>
      </c>
      <c r="W93" s="106">
        <f t="shared" si="52"/>
        <v>93</v>
      </c>
      <c r="X93" s="106">
        <f t="shared" si="52"/>
        <v>93</v>
      </c>
      <c r="Y93" s="106">
        <f t="shared" si="52"/>
        <v>93</v>
      </c>
      <c r="Z93" s="107">
        <f t="shared" si="52"/>
        <v>93</v>
      </c>
      <c r="AA93" s="106">
        <f t="shared" si="52"/>
        <v>93</v>
      </c>
      <c r="AB93" s="106">
        <f t="shared" si="52"/>
        <v>93</v>
      </c>
      <c r="AC93" s="106">
        <f t="shared" si="52"/>
        <v>94</v>
      </c>
      <c r="AD93" s="106">
        <f t="shared" si="52"/>
        <v>94</v>
      </c>
      <c r="AE93" s="107">
        <f t="shared" si="52"/>
        <v>94</v>
      </c>
      <c r="AF93" s="106">
        <f t="shared" si="51"/>
        <v>94</v>
      </c>
      <c r="AG93" s="106">
        <f t="shared" si="51"/>
        <v>94</v>
      </c>
      <c r="AH93" s="106">
        <f t="shared" si="51"/>
        <v>94</v>
      </c>
      <c r="AI93" s="106">
        <f t="shared" si="51"/>
        <v>94</v>
      </c>
      <c r="AJ93" s="107">
        <f t="shared" si="51"/>
        <v>94</v>
      </c>
      <c r="AK93" s="106">
        <f t="shared" si="51"/>
        <v>94</v>
      </c>
      <c r="AL93" s="106">
        <f t="shared" si="51"/>
        <v>94</v>
      </c>
      <c r="AM93" s="106">
        <f t="shared" si="51"/>
        <v>94</v>
      </c>
      <c r="AN93" s="106">
        <f t="shared" si="51"/>
        <v>95</v>
      </c>
      <c r="AO93" s="107">
        <f t="shared" si="51"/>
        <v>95</v>
      </c>
      <c r="AP93" s="106">
        <f t="shared" si="51"/>
        <v>95</v>
      </c>
      <c r="AQ93" s="106">
        <f t="shared" si="51"/>
        <v>95</v>
      </c>
      <c r="AR93" s="106">
        <f t="shared" si="51"/>
        <v>95</v>
      </c>
      <c r="AS93" s="106">
        <f t="shared" si="51"/>
        <v>95</v>
      </c>
      <c r="AT93" s="107">
        <f t="shared" si="51"/>
        <v>95</v>
      </c>
      <c r="AU93" s="106">
        <f t="shared" si="51"/>
        <v>95</v>
      </c>
      <c r="AV93" s="106">
        <f t="shared" si="53"/>
        <v>95</v>
      </c>
      <c r="AW93" s="106">
        <f t="shared" si="46"/>
        <v>95</v>
      </c>
      <c r="AX93" s="106">
        <f t="shared" si="46"/>
        <v>95</v>
      </c>
      <c r="AY93" s="107">
        <f t="shared" si="46"/>
        <v>96</v>
      </c>
      <c r="AZ93" s="106">
        <f t="shared" si="46"/>
        <v>96</v>
      </c>
      <c r="BA93" s="106">
        <f t="shared" si="46"/>
        <v>96</v>
      </c>
      <c r="BB93" s="106">
        <f t="shared" si="46"/>
        <v>96</v>
      </c>
      <c r="BC93" s="106">
        <f t="shared" si="46"/>
        <v>96</v>
      </c>
      <c r="BD93" s="107">
        <f t="shared" si="46"/>
        <v>96</v>
      </c>
      <c r="BE93" s="106">
        <f t="shared" si="46"/>
        <v>96</v>
      </c>
      <c r="BF93" s="106">
        <f t="shared" si="46"/>
        <v>96</v>
      </c>
      <c r="BG93" s="106">
        <f t="shared" si="46"/>
        <v>96</v>
      </c>
      <c r="BH93" s="106">
        <f t="shared" si="46"/>
        <v>96</v>
      </c>
      <c r="BI93" s="107">
        <f t="shared" si="46"/>
        <v>96</v>
      </c>
      <c r="BJ93" s="106">
        <f t="shared" si="46"/>
        <v>96</v>
      </c>
      <c r="BK93" s="106">
        <f t="shared" si="46"/>
        <v>97</v>
      </c>
      <c r="BL93" s="106">
        <f t="shared" si="46"/>
        <v>97</v>
      </c>
      <c r="BM93" s="106">
        <f t="shared" si="47"/>
        <v>97</v>
      </c>
      <c r="BN93" s="107">
        <f t="shared" si="47"/>
        <v>97</v>
      </c>
      <c r="BO93" s="106">
        <f t="shared" si="47"/>
        <v>97</v>
      </c>
      <c r="BP93" s="106">
        <f t="shared" si="47"/>
        <v>97</v>
      </c>
      <c r="BQ93" s="106">
        <f t="shared" si="47"/>
        <v>97</v>
      </c>
      <c r="BR93" s="106">
        <f t="shared" si="47"/>
        <v>97</v>
      </c>
      <c r="BS93" s="107">
        <f t="shared" si="47"/>
        <v>97</v>
      </c>
      <c r="BT93" s="106">
        <f t="shared" si="47"/>
        <v>97</v>
      </c>
      <c r="BU93" s="106">
        <f t="shared" si="47"/>
        <v>97</v>
      </c>
      <c r="BV93" s="106">
        <f t="shared" si="47"/>
        <v>98</v>
      </c>
      <c r="BW93" s="106">
        <f t="shared" si="47"/>
        <v>98</v>
      </c>
      <c r="BX93" s="107">
        <f t="shared" si="47"/>
        <v>98</v>
      </c>
      <c r="BY93" s="106">
        <f t="shared" si="47"/>
        <v>98</v>
      </c>
      <c r="BZ93" s="106">
        <f t="shared" si="47"/>
        <v>98</v>
      </c>
      <c r="CA93" s="106">
        <f t="shared" si="47"/>
        <v>98</v>
      </c>
      <c r="CB93" s="106">
        <f t="shared" si="47"/>
        <v>98</v>
      </c>
      <c r="CC93" s="107">
        <f t="shared" si="48"/>
        <v>98</v>
      </c>
      <c r="CD93" s="106">
        <f t="shared" si="48"/>
        <v>98</v>
      </c>
      <c r="CE93" s="106">
        <f t="shared" si="48"/>
        <v>98</v>
      </c>
      <c r="CF93" s="106">
        <f t="shared" si="48"/>
        <v>98</v>
      </c>
      <c r="CG93" s="106">
        <f t="shared" si="48"/>
        <v>99</v>
      </c>
      <c r="CH93" s="107">
        <f t="shared" si="48"/>
        <v>99</v>
      </c>
      <c r="CI93" s="106">
        <f t="shared" si="48"/>
        <v>99</v>
      </c>
      <c r="CJ93" s="106">
        <f t="shared" si="48"/>
        <v>99</v>
      </c>
      <c r="CK93" s="106">
        <f t="shared" si="48"/>
        <v>99</v>
      </c>
      <c r="CL93" s="106">
        <f t="shared" si="48"/>
        <v>99</v>
      </c>
      <c r="CM93" s="107">
        <f t="shared" si="48"/>
        <v>99</v>
      </c>
      <c r="CN93" s="106">
        <f t="shared" si="48"/>
        <v>99</v>
      </c>
      <c r="CO93" s="106">
        <f t="shared" si="48"/>
        <v>99</v>
      </c>
      <c r="CP93" s="106">
        <f t="shared" si="48"/>
        <v>99</v>
      </c>
      <c r="CQ93" s="106">
        <f t="shared" si="48"/>
        <v>99</v>
      </c>
      <c r="CR93" s="107">
        <f t="shared" si="48"/>
        <v>100</v>
      </c>
      <c r="CS93" s="106">
        <f t="shared" si="50"/>
        <v>100</v>
      </c>
      <c r="CT93" s="106">
        <f t="shared" si="50"/>
        <v>100</v>
      </c>
      <c r="CU93" s="106">
        <f t="shared" si="50"/>
        <v>100</v>
      </c>
      <c r="CV93" s="106">
        <f t="shared" si="50"/>
        <v>100</v>
      </c>
      <c r="CW93" s="105">
        <f t="shared" si="45"/>
        <v>91</v>
      </c>
    </row>
    <row r="94" spans="1:104" x14ac:dyDescent="0.25">
      <c r="A94" s="105">
        <f t="shared" si="44"/>
        <v>92</v>
      </c>
      <c r="B94" s="106">
        <f t="shared" si="54"/>
        <v>92</v>
      </c>
      <c r="C94" s="106">
        <f t="shared" si="54"/>
        <v>92</v>
      </c>
      <c r="D94" s="106">
        <f t="shared" si="54"/>
        <v>92</v>
      </c>
      <c r="E94" s="106">
        <f t="shared" si="54"/>
        <v>92</v>
      </c>
      <c r="F94" s="107">
        <f t="shared" si="54"/>
        <v>92</v>
      </c>
      <c r="G94" s="106">
        <f t="shared" si="54"/>
        <v>92</v>
      </c>
      <c r="H94" s="106">
        <f t="shared" si="54"/>
        <v>93</v>
      </c>
      <c r="I94" s="106">
        <f t="shared" si="54"/>
        <v>93</v>
      </c>
      <c r="J94" s="106">
        <f t="shared" si="54"/>
        <v>93</v>
      </c>
      <c r="K94" s="107">
        <f t="shared" si="54"/>
        <v>93</v>
      </c>
      <c r="L94" s="106">
        <f t="shared" si="54"/>
        <v>93</v>
      </c>
      <c r="M94" s="106">
        <f t="shared" si="54"/>
        <v>93</v>
      </c>
      <c r="N94" s="106">
        <f t="shared" si="54"/>
        <v>93</v>
      </c>
      <c r="O94" s="106">
        <f t="shared" si="54"/>
        <v>93</v>
      </c>
      <c r="P94" s="107">
        <f t="shared" si="54"/>
        <v>93</v>
      </c>
      <c r="Q94" s="106">
        <f t="shared" si="54"/>
        <v>93</v>
      </c>
      <c r="R94" s="106">
        <f t="shared" si="52"/>
        <v>93</v>
      </c>
      <c r="S94" s="106">
        <f t="shared" si="52"/>
        <v>93</v>
      </c>
      <c r="T94" s="106">
        <f t="shared" si="52"/>
        <v>94</v>
      </c>
      <c r="U94" s="107">
        <f t="shared" si="52"/>
        <v>94</v>
      </c>
      <c r="V94" s="106">
        <f t="shared" si="52"/>
        <v>94</v>
      </c>
      <c r="W94" s="106">
        <f t="shared" si="52"/>
        <v>94</v>
      </c>
      <c r="X94" s="106">
        <f t="shared" si="52"/>
        <v>94</v>
      </c>
      <c r="Y94" s="106">
        <f t="shared" si="52"/>
        <v>94</v>
      </c>
      <c r="Z94" s="107">
        <f t="shared" si="52"/>
        <v>94</v>
      </c>
      <c r="AA94" s="106">
        <f t="shared" si="52"/>
        <v>94</v>
      </c>
      <c r="AB94" s="106">
        <f t="shared" si="52"/>
        <v>94</v>
      </c>
      <c r="AC94" s="106">
        <f t="shared" si="52"/>
        <v>94</v>
      </c>
      <c r="AD94" s="106">
        <f t="shared" si="52"/>
        <v>94</v>
      </c>
      <c r="AE94" s="107">
        <f t="shared" si="52"/>
        <v>94</v>
      </c>
      <c r="AF94" s="106">
        <f t="shared" si="51"/>
        <v>94</v>
      </c>
      <c r="AG94" s="106">
        <f t="shared" si="51"/>
        <v>95</v>
      </c>
      <c r="AH94" s="106">
        <f t="shared" si="51"/>
        <v>95</v>
      </c>
      <c r="AI94" s="106">
        <f t="shared" si="51"/>
        <v>95</v>
      </c>
      <c r="AJ94" s="107">
        <f t="shared" si="51"/>
        <v>95</v>
      </c>
      <c r="AK94" s="106">
        <f t="shared" si="51"/>
        <v>95</v>
      </c>
      <c r="AL94" s="106">
        <f t="shared" si="51"/>
        <v>95</v>
      </c>
      <c r="AM94" s="106">
        <f t="shared" si="51"/>
        <v>95</v>
      </c>
      <c r="AN94" s="106">
        <f t="shared" si="51"/>
        <v>95</v>
      </c>
      <c r="AO94" s="107">
        <f t="shared" si="51"/>
        <v>95</v>
      </c>
      <c r="AP94" s="106">
        <f t="shared" si="51"/>
        <v>95</v>
      </c>
      <c r="AQ94" s="106">
        <f t="shared" si="51"/>
        <v>95</v>
      </c>
      <c r="AR94" s="106">
        <f t="shared" si="51"/>
        <v>95</v>
      </c>
      <c r="AS94" s="106">
        <f t="shared" si="51"/>
        <v>96</v>
      </c>
      <c r="AT94" s="107">
        <f t="shared" si="51"/>
        <v>96</v>
      </c>
      <c r="AU94" s="106">
        <f t="shared" si="51"/>
        <v>96</v>
      </c>
      <c r="AV94" s="106">
        <f t="shared" si="53"/>
        <v>96</v>
      </c>
      <c r="AW94" s="106">
        <f t="shared" si="46"/>
        <v>96</v>
      </c>
      <c r="AX94" s="106">
        <f t="shared" si="46"/>
        <v>96</v>
      </c>
      <c r="AY94" s="107">
        <f t="shared" si="46"/>
        <v>96</v>
      </c>
      <c r="AZ94" s="106">
        <f t="shared" si="46"/>
        <v>96</v>
      </c>
      <c r="BA94" s="106">
        <f t="shared" si="46"/>
        <v>96</v>
      </c>
      <c r="BB94" s="106">
        <f t="shared" si="46"/>
        <v>96</v>
      </c>
      <c r="BC94" s="106">
        <f t="shared" si="46"/>
        <v>96</v>
      </c>
      <c r="BD94" s="107">
        <f t="shared" si="46"/>
        <v>96</v>
      </c>
      <c r="BE94" s="106">
        <f t="shared" si="46"/>
        <v>96</v>
      </c>
      <c r="BF94" s="106">
        <f t="shared" si="46"/>
        <v>97</v>
      </c>
      <c r="BG94" s="106">
        <f t="shared" si="46"/>
        <v>97</v>
      </c>
      <c r="BH94" s="106">
        <f t="shared" si="46"/>
        <v>97</v>
      </c>
      <c r="BI94" s="107">
        <f t="shared" si="46"/>
        <v>97</v>
      </c>
      <c r="BJ94" s="106">
        <f t="shared" si="46"/>
        <v>97</v>
      </c>
      <c r="BK94" s="106">
        <f t="shared" si="46"/>
        <v>97</v>
      </c>
      <c r="BL94" s="106">
        <f t="shared" si="46"/>
        <v>97</v>
      </c>
      <c r="BM94" s="106">
        <f t="shared" si="47"/>
        <v>97</v>
      </c>
      <c r="BN94" s="107">
        <f t="shared" si="47"/>
        <v>97</v>
      </c>
      <c r="BO94" s="106">
        <f t="shared" si="47"/>
        <v>97</v>
      </c>
      <c r="BP94" s="106">
        <f t="shared" si="47"/>
        <v>97</v>
      </c>
      <c r="BQ94" s="106">
        <f t="shared" si="47"/>
        <v>97</v>
      </c>
      <c r="BR94" s="106">
        <f t="shared" si="47"/>
        <v>98</v>
      </c>
      <c r="BS94" s="107">
        <f t="shared" si="47"/>
        <v>98</v>
      </c>
      <c r="BT94" s="106">
        <f t="shared" si="47"/>
        <v>98</v>
      </c>
      <c r="BU94" s="106">
        <f t="shared" si="47"/>
        <v>98</v>
      </c>
      <c r="BV94" s="106">
        <f t="shared" si="47"/>
        <v>98</v>
      </c>
      <c r="BW94" s="106">
        <f t="shared" si="47"/>
        <v>98</v>
      </c>
      <c r="BX94" s="107">
        <f t="shared" si="47"/>
        <v>98</v>
      </c>
      <c r="BY94" s="106">
        <f t="shared" si="47"/>
        <v>98</v>
      </c>
      <c r="BZ94" s="106">
        <f t="shared" si="47"/>
        <v>98</v>
      </c>
      <c r="CA94" s="106">
        <f t="shared" si="47"/>
        <v>98</v>
      </c>
      <c r="CB94" s="106">
        <f t="shared" si="47"/>
        <v>98</v>
      </c>
      <c r="CC94" s="107">
        <f t="shared" si="48"/>
        <v>98</v>
      </c>
      <c r="CD94" s="106">
        <f t="shared" si="48"/>
        <v>98</v>
      </c>
      <c r="CE94" s="106">
        <f t="shared" si="48"/>
        <v>99</v>
      </c>
      <c r="CF94" s="106">
        <f t="shared" si="48"/>
        <v>99</v>
      </c>
      <c r="CG94" s="106">
        <f t="shared" si="48"/>
        <v>99</v>
      </c>
      <c r="CH94" s="107">
        <f t="shared" si="48"/>
        <v>99</v>
      </c>
      <c r="CI94" s="106">
        <f t="shared" si="48"/>
        <v>99</v>
      </c>
      <c r="CJ94" s="106">
        <f t="shared" si="48"/>
        <v>99</v>
      </c>
      <c r="CK94" s="106">
        <f t="shared" si="48"/>
        <v>99</v>
      </c>
      <c r="CL94" s="106">
        <f t="shared" si="48"/>
        <v>99</v>
      </c>
      <c r="CM94" s="107">
        <f t="shared" si="48"/>
        <v>99</v>
      </c>
      <c r="CN94" s="106">
        <f t="shared" si="48"/>
        <v>99</v>
      </c>
      <c r="CO94" s="106">
        <f t="shared" si="48"/>
        <v>99</v>
      </c>
      <c r="CP94" s="106">
        <f t="shared" si="48"/>
        <v>99</v>
      </c>
      <c r="CQ94" s="106">
        <f t="shared" si="48"/>
        <v>100</v>
      </c>
      <c r="CR94" s="107">
        <f t="shared" si="48"/>
        <v>100</v>
      </c>
      <c r="CS94" s="106">
        <f t="shared" si="50"/>
        <v>100</v>
      </c>
      <c r="CT94" s="106">
        <f t="shared" si="50"/>
        <v>100</v>
      </c>
      <c r="CU94" s="106">
        <f t="shared" si="50"/>
        <v>100</v>
      </c>
      <c r="CV94" s="106">
        <f t="shared" si="50"/>
        <v>100</v>
      </c>
      <c r="CW94" s="105">
        <f t="shared" si="45"/>
        <v>92</v>
      </c>
    </row>
    <row r="95" spans="1:104" x14ac:dyDescent="0.25">
      <c r="A95" s="105">
        <f t="shared" si="44"/>
        <v>93</v>
      </c>
      <c r="B95" s="106">
        <f t="shared" si="54"/>
        <v>93</v>
      </c>
      <c r="C95" s="106">
        <f t="shared" si="54"/>
        <v>93</v>
      </c>
      <c r="D95" s="106">
        <f t="shared" si="54"/>
        <v>93</v>
      </c>
      <c r="E95" s="106">
        <f t="shared" si="54"/>
        <v>93</v>
      </c>
      <c r="F95" s="107">
        <f t="shared" si="54"/>
        <v>93</v>
      </c>
      <c r="G95" s="106">
        <f t="shared" si="54"/>
        <v>93</v>
      </c>
      <c r="H95" s="106">
        <f t="shared" si="54"/>
        <v>93</v>
      </c>
      <c r="I95" s="106">
        <f t="shared" si="54"/>
        <v>94</v>
      </c>
      <c r="J95" s="106">
        <f t="shared" si="54"/>
        <v>94</v>
      </c>
      <c r="K95" s="107">
        <f t="shared" si="54"/>
        <v>94</v>
      </c>
      <c r="L95" s="106">
        <f t="shared" si="54"/>
        <v>94</v>
      </c>
      <c r="M95" s="106">
        <f t="shared" si="54"/>
        <v>94</v>
      </c>
      <c r="N95" s="106">
        <f t="shared" si="54"/>
        <v>94</v>
      </c>
      <c r="O95" s="106">
        <f t="shared" si="54"/>
        <v>94</v>
      </c>
      <c r="P95" s="107">
        <f t="shared" si="54"/>
        <v>94</v>
      </c>
      <c r="Q95" s="106">
        <f t="shared" si="54"/>
        <v>94</v>
      </c>
      <c r="R95" s="106">
        <f t="shared" si="52"/>
        <v>94</v>
      </c>
      <c r="S95" s="106">
        <f t="shared" si="52"/>
        <v>94</v>
      </c>
      <c r="T95" s="106">
        <f t="shared" si="52"/>
        <v>94</v>
      </c>
      <c r="U95" s="107">
        <f t="shared" si="52"/>
        <v>94</v>
      </c>
      <c r="V95" s="106">
        <f t="shared" si="52"/>
        <v>94</v>
      </c>
      <c r="W95" s="106">
        <f t="shared" si="52"/>
        <v>95</v>
      </c>
      <c r="X95" s="106">
        <f t="shared" si="52"/>
        <v>95</v>
      </c>
      <c r="Y95" s="106">
        <f t="shared" si="52"/>
        <v>95</v>
      </c>
      <c r="Z95" s="107">
        <f t="shared" si="52"/>
        <v>95</v>
      </c>
      <c r="AA95" s="106">
        <f t="shared" si="52"/>
        <v>95</v>
      </c>
      <c r="AB95" s="106">
        <f t="shared" si="52"/>
        <v>95</v>
      </c>
      <c r="AC95" s="106">
        <f t="shared" si="52"/>
        <v>95</v>
      </c>
      <c r="AD95" s="106">
        <f t="shared" si="52"/>
        <v>95</v>
      </c>
      <c r="AE95" s="107">
        <f t="shared" si="52"/>
        <v>95</v>
      </c>
      <c r="AF95" s="106">
        <f t="shared" si="51"/>
        <v>95</v>
      </c>
      <c r="AG95" s="106">
        <f t="shared" si="51"/>
        <v>95</v>
      </c>
      <c r="AH95" s="106">
        <f t="shared" si="51"/>
        <v>95</v>
      </c>
      <c r="AI95" s="106">
        <f t="shared" si="51"/>
        <v>95</v>
      </c>
      <c r="AJ95" s="107">
        <f t="shared" si="51"/>
        <v>95</v>
      </c>
      <c r="AK95" s="106">
        <f t="shared" si="51"/>
        <v>96</v>
      </c>
      <c r="AL95" s="106">
        <f t="shared" si="51"/>
        <v>96</v>
      </c>
      <c r="AM95" s="106">
        <f t="shared" si="51"/>
        <v>96</v>
      </c>
      <c r="AN95" s="106">
        <f t="shared" si="51"/>
        <v>96</v>
      </c>
      <c r="AO95" s="107">
        <f t="shared" si="51"/>
        <v>96</v>
      </c>
      <c r="AP95" s="106">
        <f t="shared" si="51"/>
        <v>96</v>
      </c>
      <c r="AQ95" s="106">
        <f t="shared" si="51"/>
        <v>96</v>
      </c>
      <c r="AR95" s="106">
        <f t="shared" si="51"/>
        <v>96</v>
      </c>
      <c r="AS95" s="106">
        <f t="shared" si="51"/>
        <v>96</v>
      </c>
      <c r="AT95" s="107">
        <f t="shared" si="51"/>
        <v>96</v>
      </c>
      <c r="AU95" s="106">
        <f t="shared" si="51"/>
        <v>96</v>
      </c>
      <c r="AV95" s="106">
        <f t="shared" si="53"/>
        <v>96</v>
      </c>
      <c r="AW95" s="106">
        <f t="shared" si="46"/>
        <v>96</v>
      </c>
      <c r="AX95" s="106">
        <f t="shared" si="46"/>
        <v>96</v>
      </c>
      <c r="AY95" s="107">
        <f t="shared" si="46"/>
        <v>97</v>
      </c>
      <c r="AZ95" s="106">
        <f t="shared" si="46"/>
        <v>97</v>
      </c>
      <c r="BA95" s="106">
        <f t="shared" si="46"/>
        <v>97</v>
      </c>
      <c r="BB95" s="106">
        <f t="shared" si="46"/>
        <v>97</v>
      </c>
      <c r="BC95" s="106">
        <f t="shared" si="46"/>
        <v>97</v>
      </c>
      <c r="BD95" s="107">
        <f t="shared" si="46"/>
        <v>97</v>
      </c>
      <c r="BE95" s="106">
        <f t="shared" si="46"/>
        <v>97</v>
      </c>
      <c r="BF95" s="106">
        <f t="shared" si="46"/>
        <v>97</v>
      </c>
      <c r="BG95" s="106">
        <f t="shared" si="46"/>
        <v>97</v>
      </c>
      <c r="BH95" s="106">
        <f t="shared" si="46"/>
        <v>97</v>
      </c>
      <c r="BI95" s="107">
        <f t="shared" si="46"/>
        <v>97</v>
      </c>
      <c r="BJ95" s="106">
        <f t="shared" si="46"/>
        <v>97</v>
      </c>
      <c r="BK95" s="106">
        <f t="shared" si="46"/>
        <v>97</v>
      </c>
      <c r="BL95" s="106">
        <f t="shared" si="46"/>
        <v>97</v>
      </c>
      <c r="BM95" s="106">
        <f t="shared" si="47"/>
        <v>97</v>
      </c>
      <c r="BN95" s="107">
        <f t="shared" si="47"/>
        <v>98</v>
      </c>
      <c r="BO95" s="106">
        <f t="shared" si="47"/>
        <v>98</v>
      </c>
      <c r="BP95" s="106">
        <f t="shared" si="47"/>
        <v>98</v>
      </c>
      <c r="BQ95" s="106">
        <f t="shared" si="47"/>
        <v>98</v>
      </c>
      <c r="BR95" s="106">
        <f t="shared" si="47"/>
        <v>98</v>
      </c>
      <c r="BS95" s="107">
        <f t="shared" si="47"/>
        <v>98</v>
      </c>
      <c r="BT95" s="106">
        <f t="shared" si="47"/>
        <v>98</v>
      </c>
      <c r="BU95" s="106">
        <f t="shared" si="47"/>
        <v>98</v>
      </c>
      <c r="BV95" s="106">
        <f t="shared" si="47"/>
        <v>98</v>
      </c>
      <c r="BW95" s="106">
        <f t="shared" si="47"/>
        <v>98</v>
      </c>
      <c r="BX95" s="107">
        <f t="shared" si="47"/>
        <v>98</v>
      </c>
      <c r="BY95" s="106">
        <f t="shared" si="47"/>
        <v>98</v>
      </c>
      <c r="BZ95" s="106">
        <f t="shared" si="47"/>
        <v>98</v>
      </c>
      <c r="CA95" s="106">
        <f t="shared" si="47"/>
        <v>98</v>
      </c>
      <c r="CB95" s="106">
        <f t="shared" si="47"/>
        <v>99</v>
      </c>
      <c r="CC95" s="107">
        <f t="shared" si="48"/>
        <v>99</v>
      </c>
      <c r="CD95" s="106">
        <f t="shared" si="48"/>
        <v>99</v>
      </c>
      <c r="CE95" s="106">
        <f t="shared" si="48"/>
        <v>99</v>
      </c>
      <c r="CF95" s="106">
        <f t="shared" si="48"/>
        <v>99</v>
      </c>
      <c r="CG95" s="106">
        <f t="shared" si="48"/>
        <v>99</v>
      </c>
      <c r="CH95" s="107">
        <f t="shared" si="48"/>
        <v>99</v>
      </c>
      <c r="CI95" s="106">
        <f t="shared" si="48"/>
        <v>99</v>
      </c>
      <c r="CJ95" s="106">
        <f t="shared" si="48"/>
        <v>99</v>
      </c>
      <c r="CK95" s="106">
        <f t="shared" si="48"/>
        <v>99</v>
      </c>
      <c r="CL95" s="106">
        <f t="shared" si="48"/>
        <v>99</v>
      </c>
      <c r="CM95" s="107">
        <f t="shared" si="48"/>
        <v>99</v>
      </c>
      <c r="CN95" s="106">
        <f t="shared" si="48"/>
        <v>99</v>
      </c>
      <c r="CO95" s="106">
        <f t="shared" si="48"/>
        <v>99</v>
      </c>
      <c r="CP95" s="106">
        <f t="shared" si="48"/>
        <v>100</v>
      </c>
      <c r="CQ95" s="106">
        <f t="shared" si="48"/>
        <v>100</v>
      </c>
      <c r="CR95" s="107">
        <f t="shared" si="48"/>
        <v>100</v>
      </c>
      <c r="CS95" s="106">
        <f t="shared" si="50"/>
        <v>100</v>
      </c>
      <c r="CT95" s="106">
        <f t="shared" si="50"/>
        <v>100</v>
      </c>
      <c r="CU95" s="106">
        <f t="shared" si="50"/>
        <v>100</v>
      </c>
      <c r="CV95" s="106">
        <f t="shared" si="50"/>
        <v>100</v>
      </c>
      <c r="CW95" s="105">
        <f t="shared" si="45"/>
        <v>93</v>
      </c>
    </row>
    <row r="96" spans="1:104" x14ac:dyDescent="0.25">
      <c r="A96" s="105">
        <f t="shared" si="44"/>
        <v>94</v>
      </c>
      <c r="B96" s="106">
        <f t="shared" si="54"/>
        <v>94</v>
      </c>
      <c r="C96" s="106">
        <f t="shared" si="54"/>
        <v>94</v>
      </c>
      <c r="D96" s="106">
        <f t="shared" si="54"/>
        <v>94</v>
      </c>
      <c r="E96" s="106">
        <f t="shared" si="54"/>
        <v>94</v>
      </c>
      <c r="F96" s="107">
        <f t="shared" si="54"/>
        <v>94</v>
      </c>
      <c r="G96" s="106">
        <f t="shared" si="54"/>
        <v>94</v>
      </c>
      <c r="H96" s="106">
        <f t="shared" si="54"/>
        <v>94</v>
      </c>
      <c r="I96" s="106">
        <f t="shared" si="54"/>
        <v>94</v>
      </c>
      <c r="J96" s="106">
        <f t="shared" si="54"/>
        <v>95</v>
      </c>
      <c r="K96" s="107">
        <f t="shared" si="54"/>
        <v>95</v>
      </c>
      <c r="L96" s="106">
        <f t="shared" si="54"/>
        <v>95</v>
      </c>
      <c r="M96" s="106">
        <f t="shared" si="54"/>
        <v>95</v>
      </c>
      <c r="N96" s="106">
        <f t="shared" si="54"/>
        <v>95</v>
      </c>
      <c r="O96" s="106">
        <f t="shared" si="54"/>
        <v>95</v>
      </c>
      <c r="P96" s="107">
        <f t="shared" si="54"/>
        <v>95</v>
      </c>
      <c r="Q96" s="106">
        <f t="shared" si="54"/>
        <v>95</v>
      </c>
      <c r="R96" s="106">
        <f t="shared" si="52"/>
        <v>95</v>
      </c>
      <c r="S96" s="106">
        <f t="shared" si="52"/>
        <v>95</v>
      </c>
      <c r="T96" s="106">
        <f t="shared" si="52"/>
        <v>95</v>
      </c>
      <c r="U96" s="107">
        <f t="shared" si="52"/>
        <v>95</v>
      </c>
      <c r="V96" s="106">
        <f t="shared" si="52"/>
        <v>95</v>
      </c>
      <c r="W96" s="106">
        <f t="shared" si="52"/>
        <v>95</v>
      </c>
      <c r="X96" s="106">
        <f t="shared" si="52"/>
        <v>95</v>
      </c>
      <c r="Y96" s="106">
        <f t="shared" si="52"/>
        <v>95</v>
      </c>
      <c r="Z96" s="107">
        <f t="shared" si="52"/>
        <v>96</v>
      </c>
      <c r="AA96" s="106">
        <f t="shared" si="52"/>
        <v>96</v>
      </c>
      <c r="AB96" s="106">
        <f t="shared" si="52"/>
        <v>96</v>
      </c>
      <c r="AC96" s="106">
        <f t="shared" si="52"/>
        <v>96</v>
      </c>
      <c r="AD96" s="106">
        <f t="shared" si="52"/>
        <v>96</v>
      </c>
      <c r="AE96" s="107">
        <f t="shared" si="52"/>
        <v>96</v>
      </c>
      <c r="AF96" s="106">
        <f t="shared" si="51"/>
        <v>96</v>
      </c>
      <c r="AG96" s="106">
        <f t="shared" si="51"/>
        <v>96</v>
      </c>
      <c r="AH96" s="106">
        <f t="shared" si="51"/>
        <v>96</v>
      </c>
      <c r="AI96" s="106">
        <f t="shared" si="51"/>
        <v>96</v>
      </c>
      <c r="AJ96" s="107">
        <f t="shared" si="51"/>
        <v>96</v>
      </c>
      <c r="AK96" s="106">
        <f t="shared" si="51"/>
        <v>96</v>
      </c>
      <c r="AL96" s="106">
        <f t="shared" si="51"/>
        <v>96</v>
      </c>
      <c r="AM96" s="106">
        <f t="shared" si="51"/>
        <v>96</v>
      </c>
      <c r="AN96" s="106">
        <f t="shared" si="51"/>
        <v>96</v>
      </c>
      <c r="AO96" s="107">
        <f t="shared" si="51"/>
        <v>96</v>
      </c>
      <c r="AP96" s="106">
        <f t="shared" si="51"/>
        <v>96</v>
      </c>
      <c r="AQ96" s="106">
        <f t="shared" si="51"/>
        <v>97</v>
      </c>
      <c r="AR96" s="106">
        <f t="shared" si="51"/>
        <v>97</v>
      </c>
      <c r="AS96" s="106">
        <f t="shared" si="51"/>
        <v>97</v>
      </c>
      <c r="AT96" s="107">
        <f t="shared" si="51"/>
        <v>97</v>
      </c>
      <c r="AU96" s="106">
        <f t="shared" si="51"/>
        <v>97</v>
      </c>
      <c r="AV96" s="106">
        <f t="shared" si="53"/>
        <v>97</v>
      </c>
      <c r="AW96" s="106">
        <f t="shared" ref="AW96:BK98" si="55">ROUND($A96+(AW$2*(1-$A96/100)),0)</f>
        <v>97</v>
      </c>
      <c r="AX96" s="106">
        <f t="shared" si="55"/>
        <v>97</v>
      </c>
      <c r="AY96" s="107">
        <f t="shared" si="55"/>
        <v>97</v>
      </c>
      <c r="AZ96" s="106">
        <f t="shared" si="55"/>
        <v>97</v>
      </c>
      <c r="BA96" s="106">
        <f t="shared" si="55"/>
        <v>97</v>
      </c>
      <c r="BB96" s="106">
        <f t="shared" si="55"/>
        <v>97</v>
      </c>
      <c r="BC96" s="106">
        <f t="shared" si="55"/>
        <v>97</v>
      </c>
      <c r="BD96" s="107">
        <f t="shared" si="55"/>
        <v>97</v>
      </c>
      <c r="BE96" s="106">
        <f t="shared" si="55"/>
        <v>97</v>
      </c>
      <c r="BF96" s="106">
        <f t="shared" si="55"/>
        <v>97</v>
      </c>
      <c r="BG96" s="106">
        <f t="shared" si="55"/>
        <v>97</v>
      </c>
      <c r="BH96" s="106">
        <f t="shared" si="55"/>
        <v>98</v>
      </c>
      <c r="BI96" s="107">
        <f t="shared" si="55"/>
        <v>98</v>
      </c>
      <c r="BJ96" s="106">
        <f t="shared" si="55"/>
        <v>98</v>
      </c>
      <c r="BK96" s="106">
        <f t="shared" si="55"/>
        <v>98</v>
      </c>
      <c r="BL96" s="106">
        <f t="shared" ref="BL96:CA101" si="56">ROUND($A96+(BL$2*(1-$A96/100)),0)</f>
        <v>98</v>
      </c>
      <c r="BM96" s="106">
        <f t="shared" si="56"/>
        <v>98</v>
      </c>
      <c r="BN96" s="107">
        <f t="shared" si="56"/>
        <v>98</v>
      </c>
      <c r="BO96" s="106">
        <f t="shared" si="56"/>
        <v>98</v>
      </c>
      <c r="BP96" s="106">
        <f t="shared" si="56"/>
        <v>98</v>
      </c>
      <c r="BQ96" s="106">
        <f t="shared" si="56"/>
        <v>98</v>
      </c>
      <c r="BR96" s="106">
        <f t="shared" si="56"/>
        <v>98</v>
      </c>
      <c r="BS96" s="107">
        <f t="shared" si="56"/>
        <v>98</v>
      </c>
      <c r="BT96" s="106">
        <f t="shared" si="56"/>
        <v>98</v>
      </c>
      <c r="BU96" s="106">
        <f t="shared" si="56"/>
        <v>98</v>
      </c>
      <c r="BV96" s="106">
        <f t="shared" si="56"/>
        <v>98</v>
      </c>
      <c r="BW96" s="106">
        <f t="shared" si="56"/>
        <v>98</v>
      </c>
      <c r="BX96" s="107">
        <f t="shared" si="56"/>
        <v>99</v>
      </c>
      <c r="BY96" s="106">
        <f t="shared" si="56"/>
        <v>99</v>
      </c>
      <c r="BZ96" s="106">
        <f t="shared" si="56"/>
        <v>99</v>
      </c>
      <c r="CA96" s="106">
        <f t="shared" si="56"/>
        <v>99</v>
      </c>
      <c r="CB96" s="106">
        <f t="shared" ref="CB96:CQ101" si="57">ROUND($A96+(CB$2*(1-$A96/100)),0)</f>
        <v>99</v>
      </c>
      <c r="CC96" s="107">
        <f t="shared" si="57"/>
        <v>99</v>
      </c>
      <c r="CD96" s="106">
        <f t="shared" si="57"/>
        <v>99</v>
      </c>
      <c r="CE96" s="106">
        <f t="shared" si="57"/>
        <v>99</v>
      </c>
      <c r="CF96" s="106">
        <f t="shared" si="57"/>
        <v>99</v>
      </c>
      <c r="CG96" s="106">
        <f t="shared" si="57"/>
        <v>99</v>
      </c>
      <c r="CH96" s="107">
        <f t="shared" si="57"/>
        <v>99</v>
      </c>
      <c r="CI96" s="106">
        <f t="shared" si="57"/>
        <v>99</v>
      </c>
      <c r="CJ96" s="106">
        <f t="shared" si="57"/>
        <v>99</v>
      </c>
      <c r="CK96" s="106">
        <f t="shared" si="57"/>
        <v>99</v>
      </c>
      <c r="CL96" s="106">
        <f t="shared" si="57"/>
        <v>99</v>
      </c>
      <c r="CM96" s="107">
        <f t="shared" si="57"/>
        <v>99</v>
      </c>
      <c r="CN96" s="106">
        <f t="shared" si="57"/>
        <v>99</v>
      </c>
      <c r="CO96" s="106">
        <f t="shared" si="57"/>
        <v>100</v>
      </c>
      <c r="CP96" s="106">
        <f t="shared" si="57"/>
        <v>100</v>
      </c>
      <c r="CQ96" s="106">
        <f t="shared" si="57"/>
        <v>100</v>
      </c>
      <c r="CR96" s="107">
        <f t="shared" ref="CR96:CR101" si="58">ROUND($A96+(CR$2*(1-$A96/100)),0)</f>
        <v>100</v>
      </c>
      <c r="CS96" s="106">
        <f t="shared" si="50"/>
        <v>100</v>
      </c>
      <c r="CT96" s="106">
        <f t="shared" si="50"/>
        <v>100</v>
      </c>
      <c r="CU96" s="106">
        <f t="shared" si="50"/>
        <v>100</v>
      </c>
      <c r="CV96" s="106">
        <f t="shared" si="50"/>
        <v>100</v>
      </c>
      <c r="CW96" s="105">
        <f t="shared" si="45"/>
        <v>94</v>
      </c>
    </row>
    <row r="97" spans="1:130" s="17" customFormat="1" x14ac:dyDescent="0.25">
      <c r="A97" s="108">
        <f t="shared" si="44"/>
        <v>95</v>
      </c>
      <c r="B97" s="107">
        <f t="shared" si="54"/>
        <v>95</v>
      </c>
      <c r="C97" s="107">
        <f t="shared" si="54"/>
        <v>95</v>
      </c>
      <c r="D97" s="107">
        <f t="shared" si="54"/>
        <v>95</v>
      </c>
      <c r="E97" s="107">
        <f t="shared" si="54"/>
        <v>95</v>
      </c>
      <c r="F97" s="107">
        <f t="shared" si="54"/>
        <v>95</v>
      </c>
      <c r="G97" s="107">
        <f t="shared" si="54"/>
        <v>95</v>
      </c>
      <c r="H97" s="107">
        <f t="shared" si="54"/>
        <v>95</v>
      </c>
      <c r="I97" s="107">
        <f t="shared" si="54"/>
        <v>95</v>
      </c>
      <c r="J97" s="107">
        <f t="shared" si="54"/>
        <v>95</v>
      </c>
      <c r="K97" s="107">
        <f t="shared" si="54"/>
        <v>96</v>
      </c>
      <c r="L97" s="107">
        <f t="shared" si="54"/>
        <v>96</v>
      </c>
      <c r="M97" s="107">
        <f t="shared" si="54"/>
        <v>96</v>
      </c>
      <c r="N97" s="107">
        <f t="shared" si="54"/>
        <v>96</v>
      </c>
      <c r="O97" s="107">
        <f t="shared" si="54"/>
        <v>96</v>
      </c>
      <c r="P97" s="107">
        <f t="shared" si="54"/>
        <v>96</v>
      </c>
      <c r="Q97" s="107">
        <f t="shared" si="54"/>
        <v>96</v>
      </c>
      <c r="R97" s="107">
        <f t="shared" si="52"/>
        <v>96</v>
      </c>
      <c r="S97" s="107">
        <f t="shared" si="52"/>
        <v>96</v>
      </c>
      <c r="T97" s="107">
        <f t="shared" si="52"/>
        <v>96</v>
      </c>
      <c r="U97" s="107">
        <f t="shared" si="52"/>
        <v>96</v>
      </c>
      <c r="V97" s="107">
        <f t="shared" si="52"/>
        <v>96</v>
      </c>
      <c r="W97" s="107">
        <f t="shared" si="52"/>
        <v>96</v>
      </c>
      <c r="X97" s="107">
        <f t="shared" si="52"/>
        <v>96</v>
      </c>
      <c r="Y97" s="107">
        <f t="shared" si="52"/>
        <v>96</v>
      </c>
      <c r="Z97" s="107">
        <f t="shared" si="52"/>
        <v>96</v>
      </c>
      <c r="AA97" s="107">
        <f t="shared" si="52"/>
        <v>96</v>
      </c>
      <c r="AB97" s="107">
        <f t="shared" si="52"/>
        <v>96</v>
      </c>
      <c r="AC97" s="107">
        <f t="shared" si="52"/>
        <v>96</v>
      </c>
      <c r="AD97" s="107">
        <f t="shared" si="52"/>
        <v>96</v>
      </c>
      <c r="AE97" s="107">
        <f t="shared" si="52"/>
        <v>97</v>
      </c>
      <c r="AF97" s="107">
        <f t="shared" si="51"/>
        <v>97</v>
      </c>
      <c r="AG97" s="107">
        <f t="shared" si="51"/>
        <v>97</v>
      </c>
      <c r="AH97" s="107">
        <f t="shared" si="51"/>
        <v>97</v>
      </c>
      <c r="AI97" s="107">
        <f t="shared" si="51"/>
        <v>97</v>
      </c>
      <c r="AJ97" s="107">
        <f t="shared" si="51"/>
        <v>97</v>
      </c>
      <c r="AK97" s="107">
        <f t="shared" si="51"/>
        <v>97</v>
      </c>
      <c r="AL97" s="107">
        <f t="shared" si="51"/>
        <v>97</v>
      </c>
      <c r="AM97" s="107">
        <f t="shared" si="51"/>
        <v>97</v>
      </c>
      <c r="AN97" s="107">
        <f t="shared" si="51"/>
        <v>97</v>
      </c>
      <c r="AO97" s="107">
        <f t="shared" si="51"/>
        <v>97</v>
      </c>
      <c r="AP97" s="107">
        <f t="shared" si="51"/>
        <v>97</v>
      </c>
      <c r="AQ97" s="107">
        <f t="shared" si="51"/>
        <v>97</v>
      </c>
      <c r="AR97" s="107">
        <f t="shared" si="51"/>
        <v>97</v>
      </c>
      <c r="AS97" s="107">
        <f t="shared" si="51"/>
        <v>97</v>
      </c>
      <c r="AT97" s="107">
        <f t="shared" si="51"/>
        <v>97</v>
      </c>
      <c r="AU97" s="107">
        <f t="shared" si="51"/>
        <v>97</v>
      </c>
      <c r="AV97" s="107">
        <f t="shared" si="53"/>
        <v>97</v>
      </c>
      <c r="AW97" s="107">
        <f t="shared" si="55"/>
        <v>97</v>
      </c>
      <c r="AX97" s="107">
        <f t="shared" si="55"/>
        <v>97</v>
      </c>
      <c r="AY97" s="107">
        <f t="shared" si="55"/>
        <v>98</v>
      </c>
      <c r="AZ97" s="107">
        <f t="shared" si="55"/>
        <v>98</v>
      </c>
      <c r="BA97" s="107">
        <f t="shared" si="55"/>
        <v>98</v>
      </c>
      <c r="BB97" s="107">
        <f t="shared" si="55"/>
        <v>98</v>
      </c>
      <c r="BC97" s="107">
        <f t="shared" si="55"/>
        <v>98</v>
      </c>
      <c r="BD97" s="107">
        <f t="shared" si="55"/>
        <v>98</v>
      </c>
      <c r="BE97" s="107">
        <f t="shared" si="55"/>
        <v>98</v>
      </c>
      <c r="BF97" s="107">
        <f t="shared" si="55"/>
        <v>98</v>
      </c>
      <c r="BG97" s="107">
        <f t="shared" si="55"/>
        <v>98</v>
      </c>
      <c r="BH97" s="107">
        <f t="shared" si="55"/>
        <v>98</v>
      </c>
      <c r="BI97" s="107">
        <f t="shared" si="55"/>
        <v>98</v>
      </c>
      <c r="BJ97" s="107">
        <f t="shared" si="55"/>
        <v>98</v>
      </c>
      <c r="BK97" s="107">
        <f t="shared" si="55"/>
        <v>98</v>
      </c>
      <c r="BL97" s="107">
        <f t="shared" si="56"/>
        <v>98</v>
      </c>
      <c r="BM97" s="107">
        <f t="shared" si="56"/>
        <v>98</v>
      </c>
      <c r="BN97" s="107">
        <f t="shared" si="56"/>
        <v>98</v>
      </c>
      <c r="BO97" s="107">
        <f t="shared" si="56"/>
        <v>98</v>
      </c>
      <c r="BP97" s="107">
        <f t="shared" si="56"/>
        <v>98</v>
      </c>
      <c r="BQ97" s="107">
        <f t="shared" si="56"/>
        <v>98</v>
      </c>
      <c r="BR97" s="107">
        <f t="shared" si="56"/>
        <v>98</v>
      </c>
      <c r="BS97" s="107">
        <f t="shared" si="56"/>
        <v>99</v>
      </c>
      <c r="BT97" s="107">
        <f t="shared" si="56"/>
        <v>99</v>
      </c>
      <c r="BU97" s="107">
        <f t="shared" si="56"/>
        <v>99</v>
      </c>
      <c r="BV97" s="107">
        <f t="shared" si="56"/>
        <v>99</v>
      </c>
      <c r="BW97" s="107">
        <f t="shared" si="56"/>
        <v>99</v>
      </c>
      <c r="BX97" s="107">
        <f t="shared" si="56"/>
        <v>99</v>
      </c>
      <c r="BY97" s="107">
        <f t="shared" si="56"/>
        <v>99</v>
      </c>
      <c r="BZ97" s="107">
        <f t="shared" si="56"/>
        <v>99</v>
      </c>
      <c r="CA97" s="107">
        <f t="shared" si="56"/>
        <v>99</v>
      </c>
      <c r="CB97" s="107">
        <f t="shared" si="57"/>
        <v>99</v>
      </c>
      <c r="CC97" s="107">
        <f t="shared" si="57"/>
        <v>99</v>
      </c>
      <c r="CD97" s="107">
        <f t="shared" si="57"/>
        <v>99</v>
      </c>
      <c r="CE97" s="107">
        <f t="shared" si="57"/>
        <v>99</v>
      </c>
      <c r="CF97" s="107">
        <f t="shared" si="57"/>
        <v>99</v>
      </c>
      <c r="CG97" s="107">
        <f t="shared" si="57"/>
        <v>99</v>
      </c>
      <c r="CH97" s="107">
        <f t="shared" si="57"/>
        <v>99</v>
      </c>
      <c r="CI97" s="107">
        <f t="shared" si="57"/>
        <v>99</v>
      </c>
      <c r="CJ97" s="107">
        <f t="shared" si="57"/>
        <v>99</v>
      </c>
      <c r="CK97" s="107">
        <f t="shared" si="57"/>
        <v>99</v>
      </c>
      <c r="CL97" s="107">
        <f t="shared" si="57"/>
        <v>99</v>
      </c>
      <c r="CM97" s="107">
        <f t="shared" si="57"/>
        <v>100</v>
      </c>
      <c r="CN97" s="107">
        <f t="shared" si="57"/>
        <v>100</v>
      </c>
      <c r="CO97" s="107">
        <f t="shared" si="57"/>
        <v>100</v>
      </c>
      <c r="CP97" s="107">
        <f t="shared" si="57"/>
        <v>100</v>
      </c>
      <c r="CQ97" s="107">
        <f t="shared" si="57"/>
        <v>100</v>
      </c>
      <c r="CR97" s="107">
        <f t="shared" si="58"/>
        <v>100</v>
      </c>
      <c r="CS97" s="107">
        <f t="shared" si="50"/>
        <v>100</v>
      </c>
      <c r="CT97" s="107">
        <f t="shared" si="50"/>
        <v>100</v>
      </c>
      <c r="CU97" s="107">
        <f t="shared" si="50"/>
        <v>100</v>
      </c>
      <c r="CV97" s="107">
        <f t="shared" si="50"/>
        <v>100</v>
      </c>
      <c r="CW97" s="108">
        <f t="shared" si="45"/>
        <v>95</v>
      </c>
      <c r="CX97"/>
      <c r="CY97"/>
      <c r="CZ97"/>
    </row>
    <row r="98" spans="1:130" x14ac:dyDescent="0.25">
      <c r="A98" s="105">
        <f t="shared" si="44"/>
        <v>96</v>
      </c>
      <c r="B98" s="106">
        <f t="shared" si="54"/>
        <v>96</v>
      </c>
      <c r="C98" s="106">
        <f t="shared" si="54"/>
        <v>96</v>
      </c>
      <c r="D98" s="106">
        <f t="shared" si="54"/>
        <v>96</v>
      </c>
      <c r="E98" s="106">
        <f t="shared" si="54"/>
        <v>96</v>
      </c>
      <c r="F98" s="107">
        <f t="shared" si="54"/>
        <v>96</v>
      </c>
      <c r="G98" s="106">
        <f t="shared" si="54"/>
        <v>96</v>
      </c>
      <c r="H98" s="106">
        <f t="shared" si="54"/>
        <v>96</v>
      </c>
      <c r="I98" s="106">
        <f t="shared" si="54"/>
        <v>96</v>
      </c>
      <c r="J98" s="106">
        <f t="shared" si="54"/>
        <v>96</v>
      </c>
      <c r="K98" s="107">
        <f t="shared" si="54"/>
        <v>96</v>
      </c>
      <c r="L98" s="106">
        <f t="shared" si="54"/>
        <v>96</v>
      </c>
      <c r="M98" s="106">
        <f t="shared" si="54"/>
        <v>96</v>
      </c>
      <c r="N98" s="106">
        <f t="shared" si="54"/>
        <v>97</v>
      </c>
      <c r="O98" s="106">
        <f t="shared" si="54"/>
        <v>97</v>
      </c>
      <c r="P98" s="107">
        <f t="shared" si="54"/>
        <v>97</v>
      </c>
      <c r="Q98" s="106">
        <f t="shared" si="54"/>
        <v>97</v>
      </c>
      <c r="R98" s="106">
        <f t="shared" si="52"/>
        <v>97</v>
      </c>
      <c r="S98" s="106">
        <f t="shared" si="52"/>
        <v>97</v>
      </c>
      <c r="T98" s="106">
        <f t="shared" si="52"/>
        <v>97</v>
      </c>
      <c r="U98" s="107">
        <f t="shared" si="52"/>
        <v>97</v>
      </c>
      <c r="V98" s="106">
        <f t="shared" si="52"/>
        <v>97</v>
      </c>
      <c r="W98" s="106">
        <f t="shared" si="52"/>
        <v>97</v>
      </c>
      <c r="X98" s="106">
        <f t="shared" si="52"/>
        <v>97</v>
      </c>
      <c r="Y98" s="106">
        <f t="shared" si="52"/>
        <v>97</v>
      </c>
      <c r="Z98" s="107">
        <f t="shared" si="52"/>
        <v>97</v>
      </c>
      <c r="AA98" s="106">
        <f t="shared" si="52"/>
        <v>97</v>
      </c>
      <c r="AB98" s="106">
        <f t="shared" si="52"/>
        <v>97</v>
      </c>
      <c r="AC98" s="106">
        <f t="shared" si="52"/>
        <v>97</v>
      </c>
      <c r="AD98" s="106">
        <f t="shared" si="52"/>
        <v>97</v>
      </c>
      <c r="AE98" s="107">
        <f t="shared" si="52"/>
        <v>97</v>
      </c>
      <c r="AF98" s="106">
        <f t="shared" si="52"/>
        <v>97</v>
      </c>
      <c r="AG98" s="106">
        <f t="shared" si="52"/>
        <v>97</v>
      </c>
      <c r="AH98" s="106">
        <f t="shared" ref="AH98:AW101" si="59">ROUND($A98+(AH$2*(1-$A98/100)),0)</f>
        <v>97</v>
      </c>
      <c r="AI98" s="106">
        <f t="shared" si="59"/>
        <v>97</v>
      </c>
      <c r="AJ98" s="107">
        <f t="shared" si="59"/>
        <v>97</v>
      </c>
      <c r="AK98" s="106">
        <f t="shared" si="59"/>
        <v>97</v>
      </c>
      <c r="AL98" s="106">
        <f t="shared" si="59"/>
        <v>97</v>
      </c>
      <c r="AM98" s="106">
        <f t="shared" si="59"/>
        <v>98</v>
      </c>
      <c r="AN98" s="106">
        <f t="shared" si="59"/>
        <v>98</v>
      </c>
      <c r="AO98" s="107">
        <f t="shared" si="59"/>
        <v>98</v>
      </c>
      <c r="AP98" s="106">
        <f t="shared" si="59"/>
        <v>98</v>
      </c>
      <c r="AQ98" s="106">
        <f t="shared" si="59"/>
        <v>98</v>
      </c>
      <c r="AR98" s="106">
        <f t="shared" si="59"/>
        <v>98</v>
      </c>
      <c r="AS98" s="106">
        <f t="shared" si="59"/>
        <v>98</v>
      </c>
      <c r="AT98" s="107">
        <f t="shared" si="59"/>
        <v>98</v>
      </c>
      <c r="AU98" s="106">
        <f t="shared" si="59"/>
        <v>98</v>
      </c>
      <c r="AV98" s="106">
        <f t="shared" si="53"/>
        <v>98</v>
      </c>
      <c r="AW98" s="106">
        <f t="shared" si="55"/>
        <v>98</v>
      </c>
      <c r="AX98" s="106">
        <f t="shared" si="55"/>
        <v>98</v>
      </c>
      <c r="AY98" s="107">
        <f t="shared" si="55"/>
        <v>98</v>
      </c>
      <c r="AZ98" s="106">
        <f t="shared" si="55"/>
        <v>98</v>
      </c>
      <c r="BA98" s="106">
        <f t="shared" si="55"/>
        <v>98</v>
      </c>
      <c r="BB98" s="106">
        <f t="shared" si="55"/>
        <v>98</v>
      </c>
      <c r="BC98" s="106">
        <f t="shared" si="55"/>
        <v>98</v>
      </c>
      <c r="BD98" s="107">
        <f t="shared" si="55"/>
        <v>98</v>
      </c>
      <c r="BE98" s="106">
        <f t="shared" si="55"/>
        <v>98</v>
      </c>
      <c r="BF98" s="106">
        <f t="shared" si="55"/>
        <v>98</v>
      </c>
      <c r="BG98" s="106">
        <f t="shared" si="55"/>
        <v>98</v>
      </c>
      <c r="BH98" s="106">
        <f t="shared" si="55"/>
        <v>98</v>
      </c>
      <c r="BI98" s="107">
        <f t="shared" si="55"/>
        <v>98</v>
      </c>
      <c r="BJ98" s="106">
        <f t="shared" si="55"/>
        <v>98</v>
      </c>
      <c r="BK98" s="106">
        <f t="shared" si="55"/>
        <v>98</v>
      </c>
      <c r="BL98" s="106">
        <f t="shared" si="56"/>
        <v>99</v>
      </c>
      <c r="BM98" s="106">
        <f t="shared" si="56"/>
        <v>99</v>
      </c>
      <c r="BN98" s="107">
        <f t="shared" si="56"/>
        <v>99</v>
      </c>
      <c r="BO98" s="106">
        <f t="shared" si="56"/>
        <v>99</v>
      </c>
      <c r="BP98" s="106">
        <f t="shared" si="56"/>
        <v>99</v>
      </c>
      <c r="BQ98" s="106">
        <f t="shared" si="56"/>
        <v>99</v>
      </c>
      <c r="BR98" s="106">
        <f t="shared" si="56"/>
        <v>99</v>
      </c>
      <c r="BS98" s="107">
        <f t="shared" si="56"/>
        <v>99</v>
      </c>
      <c r="BT98" s="106">
        <f t="shared" si="56"/>
        <v>99</v>
      </c>
      <c r="BU98" s="106">
        <f t="shared" si="56"/>
        <v>99</v>
      </c>
      <c r="BV98" s="106">
        <f t="shared" si="56"/>
        <v>99</v>
      </c>
      <c r="BW98" s="106">
        <f t="shared" si="56"/>
        <v>99</v>
      </c>
      <c r="BX98" s="107">
        <f t="shared" si="56"/>
        <v>99</v>
      </c>
      <c r="BY98" s="106">
        <f t="shared" si="56"/>
        <v>99</v>
      </c>
      <c r="BZ98" s="106">
        <f t="shared" si="56"/>
        <v>99</v>
      </c>
      <c r="CA98" s="106">
        <f t="shared" si="56"/>
        <v>99</v>
      </c>
      <c r="CB98" s="106">
        <f t="shared" si="57"/>
        <v>99</v>
      </c>
      <c r="CC98" s="107">
        <f t="shared" si="57"/>
        <v>99</v>
      </c>
      <c r="CD98" s="106">
        <f t="shared" si="57"/>
        <v>99</v>
      </c>
      <c r="CE98" s="106">
        <f t="shared" si="57"/>
        <v>99</v>
      </c>
      <c r="CF98" s="106">
        <f t="shared" si="57"/>
        <v>99</v>
      </c>
      <c r="CG98" s="106">
        <f t="shared" si="57"/>
        <v>99</v>
      </c>
      <c r="CH98" s="107">
        <f t="shared" si="57"/>
        <v>99</v>
      </c>
      <c r="CI98" s="106">
        <f t="shared" si="57"/>
        <v>99</v>
      </c>
      <c r="CJ98" s="106">
        <f t="shared" si="57"/>
        <v>99</v>
      </c>
      <c r="CK98" s="106">
        <f t="shared" si="57"/>
        <v>100</v>
      </c>
      <c r="CL98" s="106">
        <f t="shared" si="57"/>
        <v>100</v>
      </c>
      <c r="CM98" s="107">
        <f t="shared" si="57"/>
        <v>100</v>
      </c>
      <c r="CN98" s="106">
        <f t="shared" si="57"/>
        <v>100</v>
      </c>
      <c r="CO98" s="106">
        <f t="shared" si="57"/>
        <v>100</v>
      </c>
      <c r="CP98" s="106">
        <f t="shared" si="57"/>
        <v>100</v>
      </c>
      <c r="CQ98" s="106">
        <f t="shared" si="57"/>
        <v>100</v>
      </c>
      <c r="CR98" s="107">
        <f t="shared" si="58"/>
        <v>100</v>
      </c>
      <c r="CS98" s="106">
        <f t="shared" si="50"/>
        <v>100</v>
      </c>
      <c r="CT98" s="106">
        <f t="shared" si="50"/>
        <v>100</v>
      </c>
      <c r="CU98" s="106">
        <f t="shared" si="50"/>
        <v>100</v>
      </c>
      <c r="CV98" s="106">
        <f t="shared" si="50"/>
        <v>100</v>
      </c>
      <c r="CW98" s="105">
        <f t="shared" si="45"/>
        <v>96</v>
      </c>
    </row>
    <row r="99" spans="1:130" x14ac:dyDescent="0.25">
      <c r="A99" s="105">
        <f t="shared" si="44"/>
        <v>97</v>
      </c>
      <c r="B99" s="106">
        <f t="shared" si="54"/>
        <v>97</v>
      </c>
      <c r="C99" s="106">
        <f t="shared" si="54"/>
        <v>97</v>
      </c>
      <c r="D99" s="106">
        <f t="shared" si="54"/>
        <v>97</v>
      </c>
      <c r="E99" s="106">
        <f t="shared" si="54"/>
        <v>97</v>
      </c>
      <c r="F99" s="107">
        <f t="shared" si="54"/>
        <v>97</v>
      </c>
      <c r="G99" s="106">
        <f t="shared" si="54"/>
        <v>97</v>
      </c>
      <c r="H99" s="106">
        <f t="shared" si="54"/>
        <v>97</v>
      </c>
      <c r="I99" s="106">
        <f t="shared" si="54"/>
        <v>97</v>
      </c>
      <c r="J99" s="106">
        <f t="shared" si="54"/>
        <v>97</v>
      </c>
      <c r="K99" s="107">
        <f t="shared" si="54"/>
        <v>97</v>
      </c>
      <c r="L99" s="106">
        <f t="shared" si="54"/>
        <v>97</v>
      </c>
      <c r="M99" s="106">
        <f t="shared" si="54"/>
        <v>97</v>
      </c>
      <c r="N99" s="106">
        <f t="shared" si="54"/>
        <v>97</v>
      </c>
      <c r="O99" s="106">
        <f t="shared" si="54"/>
        <v>97</v>
      </c>
      <c r="P99" s="107">
        <f t="shared" si="54"/>
        <v>97</v>
      </c>
      <c r="Q99" s="106">
        <f t="shared" ref="Q99:AF101" si="60">ROUND($A99+(Q$2*(1-$A99/100)),0)</f>
        <v>97</v>
      </c>
      <c r="R99" s="106">
        <f t="shared" si="60"/>
        <v>98</v>
      </c>
      <c r="S99" s="106">
        <f t="shared" si="60"/>
        <v>98</v>
      </c>
      <c r="T99" s="106">
        <f t="shared" si="60"/>
        <v>98</v>
      </c>
      <c r="U99" s="107">
        <f t="shared" si="60"/>
        <v>98</v>
      </c>
      <c r="V99" s="106">
        <f t="shared" si="60"/>
        <v>98</v>
      </c>
      <c r="W99" s="106">
        <f t="shared" si="60"/>
        <v>98</v>
      </c>
      <c r="X99" s="106">
        <f t="shared" si="60"/>
        <v>98</v>
      </c>
      <c r="Y99" s="106">
        <f t="shared" si="60"/>
        <v>98</v>
      </c>
      <c r="Z99" s="107">
        <f t="shared" si="60"/>
        <v>98</v>
      </c>
      <c r="AA99" s="106">
        <f t="shared" si="60"/>
        <v>98</v>
      </c>
      <c r="AB99" s="106">
        <f t="shared" si="60"/>
        <v>98</v>
      </c>
      <c r="AC99" s="106">
        <f t="shared" si="60"/>
        <v>98</v>
      </c>
      <c r="AD99" s="106">
        <f t="shared" si="60"/>
        <v>98</v>
      </c>
      <c r="AE99" s="107">
        <f t="shared" si="60"/>
        <v>98</v>
      </c>
      <c r="AF99" s="106">
        <f t="shared" si="60"/>
        <v>98</v>
      </c>
      <c r="AG99" s="106">
        <f>ROUND($A99+(AG$2*(1-$A99/100)),0)</f>
        <v>98</v>
      </c>
      <c r="AH99" s="106">
        <f t="shared" si="59"/>
        <v>98</v>
      </c>
      <c r="AI99" s="106">
        <f t="shared" si="59"/>
        <v>98</v>
      </c>
      <c r="AJ99" s="107">
        <f t="shared" si="59"/>
        <v>98</v>
      </c>
      <c r="AK99" s="106">
        <f t="shared" si="59"/>
        <v>98</v>
      </c>
      <c r="AL99" s="106">
        <f t="shared" si="59"/>
        <v>98</v>
      </c>
      <c r="AM99" s="106">
        <f t="shared" si="59"/>
        <v>98</v>
      </c>
      <c r="AN99" s="106">
        <f t="shared" si="59"/>
        <v>98</v>
      </c>
      <c r="AO99" s="107">
        <f t="shared" si="59"/>
        <v>98</v>
      </c>
      <c r="AP99" s="106">
        <f t="shared" si="59"/>
        <v>98</v>
      </c>
      <c r="AQ99" s="106">
        <f t="shared" si="59"/>
        <v>98</v>
      </c>
      <c r="AR99" s="106">
        <f t="shared" si="59"/>
        <v>98</v>
      </c>
      <c r="AS99" s="106">
        <f t="shared" si="59"/>
        <v>98</v>
      </c>
      <c r="AT99" s="107">
        <f t="shared" si="59"/>
        <v>98</v>
      </c>
      <c r="AU99" s="106">
        <f t="shared" si="59"/>
        <v>98</v>
      </c>
      <c r="AV99" s="106">
        <f t="shared" si="59"/>
        <v>98</v>
      </c>
      <c r="AW99" s="106">
        <f t="shared" si="59"/>
        <v>98</v>
      </c>
      <c r="AX99" s="106">
        <f t="shared" ref="AX99:BK101" si="61">ROUND($A99+(AX$2*(1-$A99/100)),0)</f>
        <v>98</v>
      </c>
      <c r="AY99" s="107">
        <f t="shared" si="61"/>
        <v>99</v>
      </c>
      <c r="AZ99" s="106">
        <f t="shared" si="61"/>
        <v>99</v>
      </c>
      <c r="BA99" s="106">
        <f t="shared" si="61"/>
        <v>99</v>
      </c>
      <c r="BB99" s="106">
        <f t="shared" si="61"/>
        <v>99</v>
      </c>
      <c r="BC99" s="106">
        <f t="shared" si="61"/>
        <v>99</v>
      </c>
      <c r="BD99" s="107">
        <f t="shared" si="61"/>
        <v>99</v>
      </c>
      <c r="BE99" s="106">
        <f t="shared" si="61"/>
        <v>99</v>
      </c>
      <c r="BF99" s="106">
        <f t="shared" si="61"/>
        <v>99</v>
      </c>
      <c r="BG99" s="106">
        <f t="shared" si="61"/>
        <v>99</v>
      </c>
      <c r="BH99" s="106">
        <f t="shared" si="61"/>
        <v>99</v>
      </c>
      <c r="BI99" s="107">
        <f t="shared" si="61"/>
        <v>99</v>
      </c>
      <c r="BJ99" s="106">
        <f t="shared" si="61"/>
        <v>99</v>
      </c>
      <c r="BK99" s="106">
        <f t="shared" si="61"/>
        <v>99</v>
      </c>
      <c r="BL99" s="106">
        <f t="shared" si="56"/>
        <v>99</v>
      </c>
      <c r="BM99" s="106">
        <f t="shared" si="56"/>
        <v>99</v>
      </c>
      <c r="BN99" s="107">
        <f t="shared" si="56"/>
        <v>99</v>
      </c>
      <c r="BO99" s="106">
        <f t="shared" si="56"/>
        <v>99</v>
      </c>
      <c r="BP99" s="106">
        <f t="shared" si="56"/>
        <v>99</v>
      </c>
      <c r="BQ99" s="106">
        <f t="shared" si="56"/>
        <v>99</v>
      </c>
      <c r="BR99" s="106">
        <f t="shared" si="56"/>
        <v>99</v>
      </c>
      <c r="BS99" s="107">
        <f t="shared" si="56"/>
        <v>99</v>
      </c>
      <c r="BT99" s="106">
        <f t="shared" si="56"/>
        <v>99</v>
      </c>
      <c r="BU99" s="106">
        <f t="shared" si="56"/>
        <v>99</v>
      </c>
      <c r="BV99" s="106">
        <f t="shared" si="56"/>
        <v>99</v>
      </c>
      <c r="BW99" s="106">
        <f t="shared" si="56"/>
        <v>99</v>
      </c>
      <c r="BX99" s="107">
        <f t="shared" si="56"/>
        <v>99</v>
      </c>
      <c r="BY99" s="106">
        <f t="shared" si="56"/>
        <v>99</v>
      </c>
      <c r="BZ99" s="106">
        <f t="shared" si="56"/>
        <v>99</v>
      </c>
      <c r="CA99" s="106">
        <f t="shared" si="56"/>
        <v>99</v>
      </c>
      <c r="CB99" s="106">
        <f t="shared" si="57"/>
        <v>99</v>
      </c>
      <c r="CC99" s="107">
        <f t="shared" si="57"/>
        <v>99</v>
      </c>
      <c r="CD99" s="106">
        <f t="shared" si="57"/>
        <v>99</v>
      </c>
      <c r="CE99" s="106">
        <f t="shared" si="57"/>
        <v>99</v>
      </c>
      <c r="CF99" s="106">
        <f t="shared" si="57"/>
        <v>99</v>
      </c>
      <c r="CG99" s="106">
        <f t="shared" si="57"/>
        <v>100</v>
      </c>
      <c r="CH99" s="107">
        <f t="shared" si="57"/>
        <v>100</v>
      </c>
      <c r="CI99" s="106">
        <f t="shared" si="57"/>
        <v>100</v>
      </c>
      <c r="CJ99" s="106">
        <f t="shared" si="57"/>
        <v>100</v>
      </c>
      <c r="CK99" s="106">
        <f t="shared" si="57"/>
        <v>100</v>
      </c>
      <c r="CL99" s="106">
        <f t="shared" si="57"/>
        <v>100</v>
      </c>
      <c r="CM99" s="107">
        <f t="shared" si="57"/>
        <v>100</v>
      </c>
      <c r="CN99" s="106">
        <f t="shared" si="57"/>
        <v>100</v>
      </c>
      <c r="CO99" s="106">
        <f t="shared" si="57"/>
        <v>100</v>
      </c>
      <c r="CP99" s="106">
        <f t="shared" si="57"/>
        <v>100</v>
      </c>
      <c r="CQ99" s="106">
        <f t="shared" si="57"/>
        <v>100</v>
      </c>
      <c r="CR99" s="107">
        <f t="shared" si="58"/>
        <v>100</v>
      </c>
      <c r="CS99" s="106">
        <f t="shared" si="50"/>
        <v>100</v>
      </c>
      <c r="CT99" s="106">
        <f t="shared" si="50"/>
        <v>100</v>
      </c>
      <c r="CU99" s="106">
        <f t="shared" si="50"/>
        <v>100</v>
      </c>
      <c r="CV99" s="106">
        <f t="shared" si="50"/>
        <v>100</v>
      </c>
      <c r="CW99" s="105">
        <f t="shared" si="45"/>
        <v>97</v>
      </c>
    </row>
    <row r="100" spans="1:130" x14ac:dyDescent="0.25">
      <c r="A100" s="105">
        <f t="shared" si="44"/>
        <v>98</v>
      </c>
      <c r="B100" s="106">
        <f t="shared" ref="B100:P101" si="62">ROUND($A100+(B$2*(1-$A100/100)),0)</f>
        <v>98</v>
      </c>
      <c r="C100" s="106">
        <f t="shared" si="62"/>
        <v>98</v>
      </c>
      <c r="D100" s="106">
        <f t="shared" si="62"/>
        <v>98</v>
      </c>
      <c r="E100" s="106">
        <f t="shared" si="62"/>
        <v>98</v>
      </c>
      <c r="F100" s="107">
        <f t="shared" si="62"/>
        <v>98</v>
      </c>
      <c r="G100" s="106">
        <f t="shared" si="62"/>
        <v>98</v>
      </c>
      <c r="H100" s="106">
        <f t="shared" si="62"/>
        <v>98</v>
      </c>
      <c r="I100" s="106">
        <f t="shared" si="62"/>
        <v>98</v>
      </c>
      <c r="J100" s="106">
        <f t="shared" si="62"/>
        <v>98</v>
      </c>
      <c r="K100" s="107">
        <f t="shared" si="62"/>
        <v>98</v>
      </c>
      <c r="L100" s="106">
        <f t="shared" si="62"/>
        <v>98</v>
      </c>
      <c r="M100" s="106">
        <f t="shared" si="62"/>
        <v>98</v>
      </c>
      <c r="N100" s="106">
        <f t="shared" si="62"/>
        <v>98</v>
      </c>
      <c r="O100" s="106">
        <f t="shared" si="62"/>
        <v>98</v>
      </c>
      <c r="P100" s="107">
        <f t="shared" si="62"/>
        <v>98</v>
      </c>
      <c r="Q100" s="106">
        <f t="shared" si="60"/>
        <v>98</v>
      </c>
      <c r="R100" s="106">
        <f t="shared" si="60"/>
        <v>98</v>
      </c>
      <c r="S100" s="106">
        <f t="shared" si="60"/>
        <v>98</v>
      </c>
      <c r="T100" s="106">
        <f t="shared" si="60"/>
        <v>98</v>
      </c>
      <c r="U100" s="107">
        <f t="shared" si="60"/>
        <v>98</v>
      </c>
      <c r="V100" s="106">
        <f t="shared" si="60"/>
        <v>98</v>
      </c>
      <c r="W100" s="106">
        <f t="shared" si="60"/>
        <v>98</v>
      </c>
      <c r="X100" s="106">
        <f t="shared" si="60"/>
        <v>98</v>
      </c>
      <c r="Y100" s="106">
        <f t="shared" si="60"/>
        <v>98</v>
      </c>
      <c r="Z100" s="107">
        <f t="shared" si="60"/>
        <v>99</v>
      </c>
      <c r="AA100" s="106">
        <f t="shared" si="60"/>
        <v>99</v>
      </c>
      <c r="AB100" s="106">
        <f t="shared" si="60"/>
        <v>99</v>
      </c>
      <c r="AC100" s="106">
        <f t="shared" si="60"/>
        <v>99</v>
      </c>
      <c r="AD100" s="106">
        <f t="shared" si="60"/>
        <v>99</v>
      </c>
      <c r="AE100" s="107">
        <f t="shared" si="60"/>
        <v>99</v>
      </c>
      <c r="AF100" s="106">
        <f t="shared" si="60"/>
        <v>99</v>
      </c>
      <c r="AG100" s="106">
        <f>ROUND($A100+(AG$2*(1-$A100/100)),0)</f>
        <v>99</v>
      </c>
      <c r="AH100" s="106">
        <f t="shared" si="59"/>
        <v>99</v>
      </c>
      <c r="AI100" s="106">
        <f t="shared" si="59"/>
        <v>99</v>
      </c>
      <c r="AJ100" s="107">
        <f t="shared" si="59"/>
        <v>99</v>
      </c>
      <c r="AK100" s="106">
        <f t="shared" si="59"/>
        <v>99</v>
      </c>
      <c r="AL100" s="106">
        <f t="shared" si="59"/>
        <v>99</v>
      </c>
      <c r="AM100" s="106">
        <f t="shared" si="59"/>
        <v>99</v>
      </c>
      <c r="AN100" s="106">
        <f t="shared" si="59"/>
        <v>99</v>
      </c>
      <c r="AO100" s="107">
        <f t="shared" si="59"/>
        <v>99</v>
      </c>
      <c r="AP100" s="106">
        <f t="shared" si="59"/>
        <v>99</v>
      </c>
      <c r="AQ100" s="106">
        <f t="shared" si="59"/>
        <v>99</v>
      </c>
      <c r="AR100" s="106">
        <f t="shared" si="59"/>
        <v>99</v>
      </c>
      <c r="AS100" s="106">
        <f t="shared" si="59"/>
        <v>99</v>
      </c>
      <c r="AT100" s="107">
        <f t="shared" si="59"/>
        <v>99</v>
      </c>
      <c r="AU100" s="106">
        <f t="shared" si="59"/>
        <v>99</v>
      </c>
      <c r="AV100" s="106">
        <f t="shared" si="59"/>
        <v>99</v>
      </c>
      <c r="AW100" s="106">
        <f t="shared" si="59"/>
        <v>99</v>
      </c>
      <c r="AX100" s="106">
        <f t="shared" si="61"/>
        <v>99</v>
      </c>
      <c r="AY100" s="107">
        <f t="shared" si="61"/>
        <v>99</v>
      </c>
      <c r="AZ100" s="106">
        <f t="shared" si="61"/>
        <v>99</v>
      </c>
      <c r="BA100" s="106">
        <f t="shared" si="61"/>
        <v>99</v>
      </c>
      <c r="BB100" s="106">
        <f t="shared" si="61"/>
        <v>99</v>
      </c>
      <c r="BC100" s="106">
        <f t="shared" si="61"/>
        <v>99</v>
      </c>
      <c r="BD100" s="107">
        <f t="shared" si="61"/>
        <v>99</v>
      </c>
      <c r="BE100" s="106">
        <f t="shared" si="61"/>
        <v>99</v>
      </c>
      <c r="BF100" s="106">
        <f t="shared" si="61"/>
        <v>99</v>
      </c>
      <c r="BG100" s="106">
        <f t="shared" si="61"/>
        <v>99</v>
      </c>
      <c r="BH100" s="106">
        <f t="shared" si="61"/>
        <v>99</v>
      </c>
      <c r="BI100" s="107">
        <f t="shared" si="61"/>
        <v>99</v>
      </c>
      <c r="BJ100" s="106">
        <f t="shared" si="61"/>
        <v>99</v>
      </c>
      <c r="BK100" s="106">
        <f t="shared" si="61"/>
        <v>99</v>
      </c>
      <c r="BL100" s="106">
        <f t="shared" si="56"/>
        <v>99</v>
      </c>
      <c r="BM100" s="106">
        <f t="shared" si="56"/>
        <v>99</v>
      </c>
      <c r="BN100" s="107">
        <f t="shared" si="56"/>
        <v>99</v>
      </c>
      <c r="BO100" s="106">
        <f t="shared" si="56"/>
        <v>99</v>
      </c>
      <c r="BP100" s="106">
        <f t="shared" si="56"/>
        <v>99</v>
      </c>
      <c r="BQ100" s="106">
        <f t="shared" si="56"/>
        <v>99</v>
      </c>
      <c r="BR100" s="106">
        <f t="shared" si="56"/>
        <v>99</v>
      </c>
      <c r="BS100" s="107">
        <f t="shared" si="56"/>
        <v>99</v>
      </c>
      <c r="BT100" s="106">
        <f t="shared" si="56"/>
        <v>99</v>
      </c>
      <c r="BU100" s="106">
        <f t="shared" si="56"/>
        <v>99</v>
      </c>
      <c r="BV100" s="106">
        <f t="shared" si="56"/>
        <v>99</v>
      </c>
      <c r="BW100" s="106">
        <f t="shared" si="56"/>
        <v>99</v>
      </c>
      <c r="BX100" s="107">
        <f t="shared" si="56"/>
        <v>100</v>
      </c>
      <c r="BY100" s="106">
        <f t="shared" si="56"/>
        <v>100</v>
      </c>
      <c r="BZ100" s="106">
        <f t="shared" si="56"/>
        <v>100</v>
      </c>
      <c r="CA100" s="106">
        <f t="shared" si="56"/>
        <v>100</v>
      </c>
      <c r="CB100" s="106">
        <f t="shared" si="57"/>
        <v>100</v>
      </c>
      <c r="CC100" s="107">
        <f t="shared" si="57"/>
        <v>100</v>
      </c>
      <c r="CD100" s="106">
        <f t="shared" si="57"/>
        <v>100</v>
      </c>
      <c r="CE100" s="106">
        <f t="shared" si="57"/>
        <v>100</v>
      </c>
      <c r="CF100" s="106">
        <f t="shared" si="57"/>
        <v>100</v>
      </c>
      <c r="CG100" s="106">
        <f t="shared" si="57"/>
        <v>100</v>
      </c>
      <c r="CH100" s="107">
        <f t="shared" si="57"/>
        <v>100</v>
      </c>
      <c r="CI100" s="106">
        <f t="shared" si="57"/>
        <v>100</v>
      </c>
      <c r="CJ100" s="106">
        <f t="shared" si="57"/>
        <v>100</v>
      </c>
      <c r="CK100" s="106">
        <f t="shared" si="57"/>
        <v>100</v>
      </c>
      <c r="CL100" s="106">
        <f t="shared" si="57"/>
        <v>100</v>
      </c>
      <c r="CM100" s="107">
        <f t="shared" si="57"/>
        <v>100</v>
      </c>
      <c r="CN100" s="106">
        <f t="shared" si="57"/>
        <v>100</v>
      </c>
      <c r="CO100" s="106">
        <f t="shared" si="57"/>
        <v>100</v>
      </c>
      <c r="CP100" s="106">
        <f t="shared" si="57"/>
        <v>100</v>
      </c>
      <c r="CQ100" s="106">
        <f t="shared" si="57"/>
        <v>100</v>
      </c>
      <c r="CR100" s="107">
        <f t="shared" si="58"/>
        <v>100</v>
      </c>
      <c r="CS100" s="106">
        <f t="shared" si="50"/>
        <v>100</v>
      </c>
      <c r="CT100" s="106">
        <f t="shared" si="50"/>
        <v>100</v>
      </c>
      <c r="CU100" s="106">
        <f t="shared" si="50"/>
        <v>100</v>
      </c>
      <c r="CV100" s="106">
        <f t="shared" si="50"/>
        <v>100</v>
      </c>
      <c r="CW100" s="105">
        <f t="shared" si="45"/>
        <v>98</v>
      </c>
    </row>
    <row r="101" spans="1:130" x14ac:dyDescent="0.25">
      <c r="A101" s="105">
        <f t="shared" si="44"/>
        <v>99</v>
      </c>
      <c r="B101" s="106">
        <f t="shared" si="62"/>
        <v>99</v>
      </c>
      <c r="C101" s="106">
        <f t="shared" si="62"/>
        <v>99</v>
      </c>
      <c r="D101" s="106">
        <f t="shared" si="62"/>
        <v>99</v>
      </c>
      <c r="E101" s="106">
        <f t="shared" si="62"/>
        <v>99</v>
      </c>
      <c r="F101" s="107">
        <f t="shared" si="62"/>
        <v>99</v>
      </c>
      <c r="G101" s="106">
        <f t="shared" si="62"/>
        <v>99</v>
      </c>
      <c r="H101" s="106">
        <f t="shared" si="62"/>
        <v>99</v>
      </c>
      <c r="I101" s="106">
        <f t="shared" si="62"/>
        <v>99</v>
      </c>
      <c r="J101" s="106">
        <f t="shared" si="62"/>
        <v>99</v>
      </c>
      <c r="K101" s="107">
        <f t="shared" si="62"/>
        <v>99</v>
      </c>
      <c r="L101" s="106">
        <f t="shared" si="62"/>
        <v>99</v>
      </c>
      <c r="M101" s="106">
        <f t="shared" si="62"/>
        <v>99</v>
      </c>
      <c r="N101" s="106">
        <f t="shared" si="62"/>
        <v>99</v>
      </c>
      <c r="O101" s="106">
        <f t="shared" si="62"/>
        <v>99</v>
      </c>
      <c r="P101" s="107">
        <f t="shared" si="62"/>
        <v>99</v>
      </c>
      <c r="Q101" s="106">
        <f t="shared" si="60"/>
        <v>99</v>
      </c>
      <c r="R101" s="106">
        <f t="shared" si="60"/>
        <v>99</v>
      </c>
      <c r="S101" s="106">
        <f t="shared" si="60"/>
        <v>99</v>
      </c>
      <c r="T101" s="106">
        <f t="shared" si="60"/>
        <v>99</v>
      </c>
      <c r="U101" s="107">
        <f t="shared" si="60"/>
        <v>99</v>
      </c>
      <c r="V101" s="106">
        <f t="shared" si="60"/>
        <v>99</v>
      </c>
      <c r="W101" s="106">
        <f t="shared" si="60"/>
        <v>99</v>
      </c>
      <c r="X101" s="106">
        <f t="shared" si="60"/>
        <v>99</v>
      </c>
      <c r="Y101" s="106">
        <f t="shared" si="60"/>
        <v>99</v>
      </c>
      <c r="Z101" s="107">
        <f t="shared" si="60"/>
        <v>99</v>
      </c>
      <c r="AA101" s="106">
        <f t="shared" si="60"/>
        <v>99</v>
      </c>
      <c r="AB101" s="106">
        <f t="shared" si="60"/>
        <v>99</v>
      </c>
      <c r="AC101" s="106">
        <f t="shared" si="60"/>
        <v>99</v>
      </c>
      <c r="AD101" s="106">
        <f t="shared" si="60"/>
        <v>99</v>
      </c>
      <c r="AE101" s="107">
        <f t="shared" si="60"/>
        <v>99</v>
      </c>
      <c r="AF101" s="106">
        <f t="shared" si="60"/>
        <v>99</v>
      </c>
      <c r="AG101" s="106">
        <f>ROUND($A101+(AG$2*(1-$A101/100)),0)</f>
        <v>99</v>
      </c>
      <c r="AH101" s="106">
        <f t="shared" si="59"/>
        <v>99</v>
      </c>
      <c r="AI101" s="106">
        <f t="shared" si="59"/>
        <v>99</v>
      </c>
      <c r="AJ101" s="107">
        <f t="shared" si="59"/>
        <v>99</v>
      </c>
      <c r="AK101" s="106">
        <f t="shared" si="59"/>
        <v>99</v>
      </c>
      <c r="AL101" s="106">
        <f t="shared" si="59"/>
        <v>99</v>
      </c>
      <c r="AM101" s="106">
        <f t="shared" si="59"/>
        <v>99</v>
      </c>
      <c r="AN101" s="106">
        <f t="shared" si="59"/>
        <v>99</v>
      </c>
      <c r="AO101" s="107">
        <f t="shared" si="59"/>
        <v>99</v>
      </c>
      <c r="AP101" s="106">
        <f t="shared" si="59"/>
        <v>99</v>
      </c>
      <c r="AQ101" s="106">
        <f t="shared" si="59"/>
        <v>99</v>
      </c>
      <c r="AR101" s="106">
        <f t="shared" si="59"/>
        <v>99</v>
      </c>
      <c r="AS101" s="106">
        <f t="shared" si="59"/>
        <v>99</v>
      </c>
      <c r="AT101" s="107">
        <f t="shared" si="59"/>
        <v>99</v>
      </c>
      <c r="AU101" s="106">
        <f t="shared" si="59"/>
        <v>99</v>
      </c>
      <c r="AV101" s="106">
        <f t="shared" si="59"/>
        <v>99</v>
      </c>
      <c r="AW101" s="106">
        <f t="shared" si="59"/>
        <v>99</v>
      </c>
      <c r="AX101" s="106">
        <f t="shared" si="61"/>
        <v>99</v>
      </c>
      <c r="AY101" s="107">
        <f t="shared" si="61"/>
        <v>100</v>
      </c>
      <c r="AZ101" s="106">
        <f t="shared" si="61"/>
        <v>100</v>
      </c>
      <c r="BA101" s="106">
        <f t="shared" si="61"/>
        <v>100</v>
      </c>
      <c r="BB101" s="106">
        <f t="shared" si="61"/>
        <v>100</v>
      </c>
      <c r="BC101" s="106">
        <f t="shared" si="61"/>
        <v>100</v>
      </c>
      <c r="BD101" s="107">
        <f t="shared" si="61"/>
        <v>100</v>
      </c>
      <c r="BE101" s="106">
        <f t="shared" si="61"/>
        <v>100</v>
      </c>
      <c r="BF101" s="106">
        <f t="shared" si="61"/>
        <v>100</v>
      </c>
      <c r="BG101" s="106">
        <f t="shared" si="61"/>
        <v>100</v>
      </c>
      <c r="BH101" s="106">
        <f t="shared" si="61"/>
        <v>100</v>
      </c>
      <c r="BI101" s="107">
        <f t="shared" si="61"/>
        <v>100</v>
      </c>
      <c r="BJ101" s="106">
        <f t="shared" si="61"/>
        <v>100</v>
      </c>
      <c r="BK101" s="106">
        <f t="shared" si="61"/>
        <v>100</v>
      </c>
      <c r="BL101" s="106">
        <f t="shared" si="56"/>
        <v>100</v>
      </c>
      <c r="BM101" s="106">
        <f t="shared" si="56"/>
        <v>100</v>
      </c>
      <c r="BN101" s="107">
        <f t="shared" si="56"/>
        <v>100</v>
      </c>
      <c r="BO101" s="106">
        <f t="shared" si="56"/>
        <v>100</v>
      </c>
      <c r="BP101" s="106">
        <f t="shared" si="56"/>
        <v>100</v>
      </c>
      <c r="BQ101" s="106">
        <f t="shared" si="56"/>
        <v>100</v>
      </c>
      <c r="BR101" s="106">
        <f t="shared" si="56"/>
        <v>100</v>
      </c>
      <c r="BS101" s="107">
        <f t="shared" si="56"/>
        <v>100</v>
      </c>
      <c r="BT101" s="106">
        <f t="shared" si="56"/>
        <v>100</v>
      </c>
      <c r="BU101" s="106">
        <f t="shared" si="56"/>
        <v>100</v>
      </c>
      <c r="BV101" s="106">
        <f t="shared" si="56"/>
        <v>100</v>
      </c>
      <c r="BW101" s="106">
        <f t="shared" si="56"/>
        <v>100</v>
      </c>
      <c r="BX101" s="107">
        <f t="shared" si="56"/>
        <v>100</v>
      </c>
      <c r="BY101" s="106">
        <f t="shared" si="56"/>
        <v>100</v>
      </c>
      <c r="BZ101" s="106">
        <f t="shared" si="56"/>
        <v>100</v>
      </c>
      <c r="CA101" s="106">
        <f t="shared" si="56"/>
        <v>100</v>
      </c>
      <c r="CB101" s="106">
        <f t="shared" si="57"/>
        <v>100</v>
      </c>
      <c r="CC101" s="107">
        <f t="shared" si="57"/>
        <v>100</v>
      </c>
      <c r="CD101" s="106">
        <f t="shared" si="57"/>
        <v>100</v>
      </c>
      <c r="CE101" s="106">
        <f t="shared" si="57"/>
        <v>100</v>
      </c>
      <c r="CF101" s="106">
        <f t="shared" si="57"/>
        <v>100</v>
      </c>
      <c r="CG101" s="106">
        <f t="shared" si="57"/>
        <v>100</v>
      </c>
      <c r="CH101" s="107">
        <f t="shared" si="57"/>
        <v>100</v>
      </c>
      <c r="CI101" s="106">
        <f t="shared" si="57"/>
        <v>100</v>
      </c>
      <c r="CJ101" s="106">
        <f t="shared" si="57"/>
        <v>100</v>
      </c>
      <c r="CK101" s="106">
        <f t="shared" si="57"/>
        <v>100</v>
      </c>
      <c r="CL101" s="106">
        <f t="shared" si="57"/>
        <v>100</v>
      </c>
      <c r="CM101" s="107">
        <f t="shared" si="57"/>
        <v>100</v>
      </c>
      <c r="CN101" s="106">
        <f t="shared" si="57"/>
        <v>100</v>
      </c>
      <c r="CO101" s="106">
        <f t="shared" si="57"/>
        <v>100</v>
      </c>
      <c r="CP101" s="106">
        <f t="shared" si="57"/>
        <v>100</v>
      </c>
      <c r="CQ101" s="106">
        <f t="shared" si="57"/>
        <v>100</v>
      </c>
      <c r="CR101" s="107">
        <f t="shared" si="58"/>
        <v>100</v>
      </c>
      <c r="CS101" s="106">
        <f t="shared" si="50"/>
        <v>100</v>
      </c>
      <c r="CT101" s="106">
        <f t="shared" si="50"/>
        <v>100</v>
      </c>
      <c r="CU101" s="106">
        <f t="shared" si="50"/>
        <v>100</v>
      </c>
      <c r="CV101" s="106">
        <f t="shared" si="50"/>
        <v>100</v>
      </c>
      <c r="CW101" s="105">
        <f t="shared" si="45"/>
        <v>99</v>
      </c>
    </row>
    <row r="102" spans="1:130" s="104" customFormat="1" x14ac:dyDescent="0.25">
      <c r="A102" s="23"/>
      <c r="B102" s="23">
        <f>A102+1</f>
        <v>1</v>
      </c>
      <c r="C102" s="23">
        <f t="shared" ref="C102:BN102" si="63">B102+1</f>
        <v>2</v>
      </c>
      <c r="D102" s="23">
        <f t="shared" si="63"/>
        <v>3</v>
      </c>
      <c r="E102" s="23">
        <f t="shared" si="63"/>
        <v>4</v>
      </c>
      <c r="F102" s="103">
        <f t="shared" si="63"/>
        <v>5</v>
      </c>
      <c r="G102" s="23">
        <f t="shared" si="63"/>
        <v>6</v>
      </c>
      <c r="H102" s="23">
        <f t="shared" si="63"/>
        <v>7</v>
      </c>
      <c r="I102" s="23">
        <f t="shared" si="63"/>
        <v>8</v>
      </c>
      <c r="J102" s="23">
        <f t="shared" si="63"/>
        <v>9</v>
      </c>
      <c r="K102" s="103">
        <f t="shared" si="63"/>
        <v>10</v>
      </c>
      <c r="L102" s="23">
        <f t="shared" si="63"/>
        <v>11</v>
      </c>
      <c r="M102" s="23">
        <f t="shared" si="63"/>
        <v>12</v>
      </c>
      <c r="N102" s="23">
        <f t="shared" si="63"/>
        <v>13</v>
      </c>
      <c r="O102" s="23">
        <f t="shared" si="63"/>
        <v>14</v>
      </c>
      <c r="P102" s="103">
        <f t="shared" si="63"/>
        <v>15</v>
      </c>
      <c r="Q102" s="23">
        <f t="shared" si="63"/>
        <v>16</v>
      </c>
      <c r="R102" s="23">
        <f t="shared" si="63"/>
        <v>17</v>
      </c>
      <c r="S102" s="23">
        <f t="shared" si="63"/>
        <v>18</v>
      </c>
      <c r="T102" s="23">
        <f t="shared" si="63"/>
        <v>19</v>
      </c>
      <c r="U102" s="103">
        <f t="shared" si="63"/>
        <v>20</v>
      </c>
      <c r="V102" s="23">
        <f t="shared" si="63"/>
        <v>21</v>
      </c>
      <c r="W102" s="23">
        <f t="shared" si="63"/>
        <v>22</v>
      </c>
      <c r="X102" s="23">
        <f t="shared" si="63"/>
        <v>23</v>
      </c>
      <c r="Y102" s="23">
        <f t="shared" si="63"/>
        <v>24</v>
      </c>
      <c r="Z102" s="103">
        <f t="shared" si="63"/>
        <v>25</v>
      </c>
      <c r="AA102" s="23">
        <f t="shared" si="63"/>
        <v>26</v>
      </c>
      <c r="AB102" s="23">
        <f t="shared" si="63"/>
        <v>27</v>
      </c>
      <c r="AC102" s="23">
        <f t="shared" si="63"/>
        <v>28</v>
      </c>
      <c r="AD102" s="23">
        <f t="shared" si="63"/>
        <v>29</v>
      </c>
      <c r="AE102" s="103">
        <f t="shared" si="63"/>
        <v>30</v>
      </c>
      <c r="AF102" s="23">
        <f t="shared" si="63"/>
        <v>31</v>
      </c>
      <c r="AG102" s="23">
        <f t="shared" si="63"/>
        <v>32</v>
      </c>
      <c r="AH102" s="23">
        <f t="shared" si="63"/>
        <v>33</v>
      </c>
      <c r="AI102" s="23">
        <f t="shared" si="63"/>
        <v>34</v>
      </c>
      <c r="AJ102" s="103">
        <f t="shared" si="63"/>
        <v>35</v>
      </c>
      <c r="AK102" s="23">
        <f t="shared" si="63"/>
        <v>36</v>
      </c>
      <c r="AL102" s="23">
        <f t="shared" si="63"/>
        <v>37</v>
      </c>
      <c r="AM102" s="23">
        <f t="shared" si="63"/>
        <v>38</v>
      </c>
      <c r="AN102" s="23">
        <f t="shared" si="63"/>
        <v>39</v>
      </c>
      <c r="AO102" s="103">
        <f t="shared" si="63"/>
        <v>40</v>
      </c>
      <c r="AP102" s="23">
        <f t="shared" si="63"/>
        <v>41</v>
      </c>
      <c r="AQ102" s="23">
        <f t="shared" si="63"/>
        <v>42</v>
      </c>
      <c r="AR102" s="23">
        <f t="shared" si="63"/>
        <v>43</v>
      </c>
      <c r="AS102" s="23">
        <f t="shared" si="63"/>
        <v>44</v>
      </c>
      <c r="AT102" s="103">
        <f t="shared" si="63"/>
        <v>45</v>
      </c>
      <c r="AU102" s="23">
        <f t="shared" si="63"/>
        <v>46</v>
      </c>
      <c r="AV102" s="23">
        <f t="shared" si="63"/>
        <v>47</v>
      </c>
      <c r="AW102" s="23">
        <f t="shared" si="63"/>
        <v>48</v>
      </c>
      <c r="AX102" s="23">
        <f t="shared" si="63"/>
        <v>49</v>
      </c>
      <c r="AY102" s="103">
        <f t="shared" si="63"/>
        <v>50</v>
      </c>
      <c r="AZ102" s="23">
        <f t="shared" si="63"/>
        <v>51</v>
      </c>
      <c r="BA102" s="23">
        <f t="shared" si="63"/>
        <v>52</v>
      </c>
      <c r="BB102" s="23">
        <f t="shared" si="63"/>
        <v>53</v>
      </c>
      <c r="BC102" s="23">
        <f t="shared" si="63"/>
        <v>54</v>
      </c>
      <c r="BD102" s="103">
        <f t="shared" si="63"/>
        <v>55</v>
      </c>
      <c r="BE102" s="23">
        <f t="shared" si="63"/>
        <v>56</v>
      </c>
      <c r="BF102" s="23">
        <f t="shared" si="63"/>
        <v>57</v>
      </c>
      <c r="BG102" s="23">
        <f t="shared" si="63"/>
        <v>58</v>
      </c>
      <c r="BH102" s="23">
        <f t="shared" si="63"/>
        <v>59</v>
      </c>
      <c r="BI102" s="103">
        <f t="shared" si="63"/>
        <v>60</v>
      </c>
      <c r="BJ102" s="23">
        <f t="shared" si="63"/>
        <v>61</v>
      </c>
      <c r="BK102" s="23">
        <f t="shared" si="63"/>
        <v>62</v>
      </c>
      <c r="BL102" s="23">
        <f t="shared" si="63"/>
        <v>63</v>
      </c>
      <c r="BM102" s="23">
        <f t="shared" si="63"/>
        <v>64</v>
      </c>
      <c r="BN102" s="103">
        <f t="shared" si="63"/>
        <v>65</v>
      </c>
      <c r="BO102" s="23">
        <f t="shared" ref="BO102:CV102" si="64">BN102+1</f>
        <v>66</v>
      </c>
      <c r="BP102" s="23">
        <f t="shared" si="64"/>
        <v>67</v>
      </c>
      <c r="BQ102" s="23">
        <f t="shared" si="64"/>
        <v>68</v>
      </c>
      <c r="BR102" s="23">
        <f t="shared" si="64"/>
        <v>69</v>
      </c>
      <c r="BS102" s="103">
        <f t="shared" si="64"/>
        <v>70</v>
      </c>
      <c r="BT102" s="23">
        <f t="shared" si="64"/>
        <v>71</v>
      </c>
      <c r="BU102" s="23">
        <f t="shared" si="64"/>
        <v>72</v>
      </c>
      <c r="BV102" s="23">
        <f t="shared" si="64"/>
        <v>73</v>
      </c>
      <c r="BW102" s="23">
        <f t="shared" si="64"/>
        <v>74</v>
      </c>
      <c r="BX102" s="103">
        <f t="shared" si="64"/>
        <v>75</v>
      </c>
      <c r="BY102" s="23">
        <f t="shared" si="64"/>
        <v>76</v>
      </c>
      <c r="BZ102" s="23">
        <f t="shared" si="64"/>
        <v>77</v>
      </c>
      <c r="CA102" s="23">
        <f t="shared" si="64"/>
        <v>78</v>
      </c>
      <c r="CB102" s="23">
        <f t="shared" si="64"/>
        <v>79</v>
      </c>
      <c r="CC102" s="103">
        <f t="shared" si="64"/>
        <v>80</v>
      </c>
      <c r="CD102" s="23">
        <f t="shared" si="64"/>
        <v>81</v>
      </c>
      <c r="CE102" s="23">
        <f t="shared" si="64"/>
        <v>82</v>
      </c>
      <c r="CF102" s="23">
        <f t="shared" si="64"/>
        <v>83</v>
      </c>
      <c r="CG102" s="23">
        <f t="shared" si="64"/>
        <v>84</v>
      </c>
      <c r="CH102" s="103">
        <f t="shared" si="64"/>
        <v>85</v>
      </c>
      <c r="CI102" s="23">
        <f t="shared" si="64"/>
        <v>86</v>
      </c>
      <c r="CJ102" s="23">
        <f t="shared" si="64"/>
        <v>87</v>
      </c>
      <c r="CK102" s="23">
        <f t="shared" si="64"/>
        <v>88</v>
      </c>
      <c r="CL102" s="23">
        <f t="shared" si="64"/>
        <v>89</v>
      </c>
      <c r="CM102" s="103">
        <f t="shared" si="64"/>
        <v>90</v>
      </c>
      <c r="CN102" s="23">
        <f t="shared" si="64"/>
        <v>91</v>
      </c>
      <c r="CO102" s="23">
        <f t="shared" si="64"/>
        <v>92</v>
      </c>
      <c r="CP102" s="23">
        <f t="shared" si="64"/>
        <v>93</v>
      </c>
      <c r="CQ102" s="23">
        <f t="shared" si="64"/>
        <v>94</v>
      </c>
      <c r="CR102" s="103">
        <f t="shared" si="64"/>
        <v>95</v>
      </c>
      <c r="CS102" s="23">
        <f t="shared" si="64"/>
        <v>96</v>
      </c>
      <c r="CT102" s="23">
        <f t="shared" si="64"/>
        <v>97</v>
      </c>
      <c r="CU102" s="23">
        <f t="shared" si="64"/>
        <v>98</v>
      </c>
      <c r="CV102" s="23">
        <f t="shared" si="64"/>
        <v>99</v>
      </c>
      <c r="CW102" s="23"/>
      <c r="CX102" s="39"/>
      <c r="CY102" s="39"/>
      <c r="CZ102" s="39"/>
      <c r="DA102" s="39"/>
      <c r="DB102" s="39"/>
      <c r="DC102" s="39"/>
      <c r="DD102" s="39"/>
      <c r="DE102" s="39"/>
      <c r="DF102" s="39"/>
      <c r="DG102" s="39"/>
      <c r="DH102" s="39"/>
      <c r="DI102" s="39"/>
      <c r="DJ102" s="39"/>
      <c r="DK102" s="39"/>
      <c r="DL102" s="39"/>
      <c r="DM102" s="39"/>
      <c r="DN102" s="39"/>
      <c r="DO102" s="39"/>
      <c r="DP102" s="39"/>
      <c r="DQ102" s="39"/>
      <c r="DR102" s="39"/>
      <c r="DS102" s="39"/>
      <c r="DT102" s="39"/>
      <c r="DU102" s="39"/>
      <c r="DV102" s="39"/>
      <c r="DW102" s="39"/>
      <c r="DX102" s="39"/>
      <c r="DY102" s="39"/>
      <c r="DZ102" s="39"/>
    </row>
    <row r="103" spans="1:130" x14ac:dyDescent="0.25">
      <c r="A103" s="27"/>
      <c r="F103" s="6"/>
      <c r="K103" s="6"/>
      <c r="P103" s="6"/>
      <c r="U103" s="6"/>
      <c r="Z103" s="6"/>
      <c r="AE103" s="6"/>
      <c r="AJ103" s="6"/>
      <c r="AO103" s="6"/>
      <c r="AT103" s="6"/>
      <c r="AY103" s="6"/>
      <c r="BD103" s="6"/>
      <c r="BI103" s="6"/>
      <c r="BN103" s="6"/>
      <c r="BS103" s="6"/>
      <c r="BX103" s="6"/>
      <c r="CC103" s="6"/>
      <c r="CH103" s="6"/>
      <c r="CM103" s="6"/>
      <c r="CR103" s="6"/>
      <c r="CW103" s="6"/>
    </row>
    <row r="104" spans="1:130" x14ac:dyDescent="0.25">
      <c r="A104" s="27"/>
      <c r="F104" s="6"/>
      <c r="K104" s="6"/>
      <c r="P104" s="6"/>
      <c r="U104" s="6"/>
      <c r="Z104" s="6"/>
      <c r="AE104" s="6"/>
      <c r="AJ104" s="6"/>
      <c r="AO104" s="6"/>
      <c r="AT104" s="6"/>
      <c r="AY104" s="6"/>
      <c r="BD104" s="6"/>
      <c r="BI104" s="6"/>
      <c r="BN104" s="6"/>
      <c r="BS104" s="6"/>
      <c r="BX104" s="6"/>
      <c r="CC104" s="6"/>
      <c r="CH104" s="6"/>
      <c r="CM104" s="6"/>
      <c r="CR104" s="6"/>
      <c r="CW104" s="6"/>
    </row>
    <row r="105" spans="1:130" x14ac:dyDescent="0.25">
      <c r="A105" s="27"/>
      <c r="F105" s="6"/>
      <c r="K105" s="6"/>
      <c r="P105" s="6"/>
      <c r="U105" s="6"/>
      <c r="Z105" s="6"/>
      <c r="AE105" s="6"/>
      <c r="AJ105" s="6"/>
      <c r="AO105" s="6"/>
      <c r="AT105" s="6"/>
      <c r="AY105" s="6"/>
      <c r="BD105" s="6"/>
      <c r="BI105" s="6"/>
      <c r="BN105" s="6"/>
      <c r="BS105" s="6"/>
      <c r="BX105" s="6"/>
      <c r="CC105" s="6"/>
      <c r="CH105" s="6"/>
      <c r="CM105" s="6"/>
      <c r="CR105" s="6"/>
      <c r="CW105" s="6"/>
    </row>
    <row r="106" spans="1:130" x14ac:dyDescent="0.25">
      <c r="A106" s="27"/>
      <c r="F106" s="6"/>
      <c r="K106" s="6"/>
      <c r="P106" s="6"/>
      <c r="U106" s="6"/>
      <c r="Z106" s="6"/>
      <c r="AE106" s="6"/>
      <c r="AJ106" s="6"/>
      <c r="AO106" s="6"/>
      <c r="AT106" s="6"/>
      <c r="AY106" s="6"/>
      <c r="BD106" s="6"/>
      <c r="BI106" s="6"/>
      <c r="BN106" s="6"/>
      <c r="BS106" s="6"/>
      <c r="BX106" s="6"/>
      <c r="CC106" s="6"/>
      <c r="CH106" s="6"/>
      <c r="CM106" s="6"/>
      <c r="CR106" s="6"/>
      <c r="CW106" s="6"/>
    </row>
    <row r="107" spans="1:130" x14ac:dyDescent="0.25">
      <c r="A107" s="27"/>
      <c r="F107" s="6"/>
      <c r="K107" s="6"/>
      <c r="P107" s="6"/>
      <c r="U107" s="6"/>
      <c r="Z107" s="6"/>
      <c r="AE107" s="6"/>
      <c r="AJ107" s="6"/>
      <c r="AO107" s="6"/>
      <c r="AT107" s="6"/>
      <c r="AY107" s="6"/>
      <c r="BD107" s="6"/>
      <c r="BI107" s="6"/>
      <c r="BN107" s="6"/>
      <c r="BS107" s="6"/>
      <c r="BX107" s="6"/>
      <c r="CC107" s="6"/>
      <c r="CH107" s="6"/>
      <c r="CM107" s="6"/>
      <c r="CR107" s="6"/>
      <c r="CW107" s="6"/>
    </row>
    <row r="108" spans="1:130" x14ac:dyDescent="0.25">
      <c r="A108" s="27"/>
      <c r="F108" s="6"/>
      <c r="K108" s="6"/>
      <c r="P108" s="6"/>
      <c r="U108" s="6"/>
      <c r="Z108" s="6"/>
      <c r="AE108" s="6"/>
      <c r="AJ108" s="6"/>
      <c r="AO108" s="6"/>
      <c r="AT108" s="6"/>
      <c r="AY108" s="6"/>
      <c r="BD108" s="6"/>
      <c r="BI108" s="6"/>
      <c r="BN108" s="6"/>
      <c r="BS108" s="6"/>
      <c r="BX108" s="6"/>
      <c r="CC108" s="6"/>
      <c r="CH108" s="6"/>
      <c r="CM108" s="6"/>
      <c r="CR108" s="6"/>
      <c r="CW108" s="6"/>
    </row>
    <row r="109" spans="1:130" x14ac:dyDescent="0.25">
      <c r="A109" s="27"/>
      <c r="F109" s="6"/>
      <c r="K109" s="6"/>
      <c r="P109" s="6"/>
      <c r="U109" s="6"/>
      <c r="Z109" s="6"/>
      <c r="AE109" s="6"/>
      <c r="AJ109" s="6"/>
      <c r="AO109" s="6"/>
      <c r="AT109" s="6"/>
      <c r="AY109" s="6"/>
      <c r="BD109" s="6"/>
      <c r="BI109" s="6"/>
      <c r="BN109" s="6"/>
      <c r="BS109" s="6"/>
      <c r="BX109" s="6"/>
      <c r="CC109" s="6"/>
      <c r="CH109" s="6"/>
      <c r="CM109" s="6"/>
      <c r="CR109" s="6"/>
      <c r="CW109" s="6"/>
    </row>
    <row r="110" spans="1:130" x14ac:dyDescent="0.25">
      <c r="A110" s="27"/>
      <c r="F110" s="6"/>
      <c r="K110" s="6"/>
      <c r="P110" s="6"/>
      <c r="U110" s="6"/>
      <c r="Z110" s="6"/>
      <c r="AE110" s="6"/>
      <c r="AJ110" s="6"/>
      <c r="AO110" s="6"/>
      <c r="AT110" s="6"/>
      <c r="AY110" s="6"/>
      <c r="BD110" s="6"/>
      <c r="BI110" s="6"/>
      <c r="BN110" s="6"/>
      <c r="BS110" s="6"/>
      <c r="BX110" s="6"/>
      <c r="CC110" s="6"/>
      <c r="CH110" s="6"/>
      <c r="CM110" s="6"/>
      <c r="CR110" s="6"/>
      <c r="CW110" s="6"/>
    </row>
    <row r="111" spans="1:130" x14ac:dyDescent="0.25">
      <c r="A111" s="27"/>
      <c r="F111" s="6"/>
      <c r="K111" s="6"/>
      <c r="P111" s="6"/>
      <c r="U111" s="6"/>
      <c r="Z111" s="6"/>
      <c r="AE111" s="6"/>
      <c r="AJ111" s="6"/>
      <c r="AO111" s="6"/>
      <c r="AT111" s="6"/>
      <c r="AY111" s="6"/>
      <c r="BD111" s="6"/>
      <c r="BI111" s="6"/>
      <c r="BN111" s="6"/>
      <c r="BS111" s="6"/>
      <c r="BX111" s="6"/>
      <c r="CC111" s="6"/>
      <c r="CH111" s="6"/>
      <c r="CM111" s="6"/>
      <c r="CR111" s="6"/>
      <c r="CW111" s="6"/>
    </row>
    <row r="112" spans="1:130" x14ac:dyDescent="0.25">
      <c r="A112" s="27"/>
      <c r="F112" s="6"/>
      <c r="K112" s="6"/>
      <c r="P112" s="6"/>
      <c r="U112" s="6"/>
      <c r="Z112" s="6"/>
      <c r="AE112" s="6"/>
      <c r="AJ112" s="6"/>
      <c r="AO112" s="6"/>
      <c r="AT112" s="6"/>
      <c r="AY112" s="6"/>
      <c r="BD112" s="6"/>
      <c r="BI112" s="6"/>
      <c r="BN112" s="6"/>
      <c r="BS112" s="6"/>
      <c r="BX112" s="6"/>
      <c r="CC112" s="6"/>
      <c r="CH112" s="6"/>
      <c r="CM112" s="6"/>
      <c r="CR112" s="6"/>
      <c r="CW112" s="6"/>
    </row>
    <row r="113" spans="1:101" x14ac:dyDescent="0.25">
      <c r="A113" s="27"/>
      <c r="F113" s="6"/>
      <c r="K113" s="6"/>
      <c r="P113" s="6"/>
      <c r="U113" s="6"/>
      <c r="Z113" s="6"/>
      <c r="AE113" s="6"/>
      <c r="AJ113" s="6"/>
      <c r="AO113" s="6"/>
      <c r="AT113" s="6"/>
      <c r="AY113" s="6"/>
      <c r="BD113" s="6"/>
      <c r="BI113" s="6"/>
      <c r="BN113" s="6"/>
      <c r="BS113" s="6"/>
      <c r="BX113" s="6"/>
      <c r="CC113" s="6"/>
      <c r="CH113" s="6"/>
      <c r="CM113" s="6"/>
      <c r="CR113" s="6"/>
      <c r="CW113" s="6"/>
    </row>
    <row r="114" spans="1:101" x14ac:dyDescent="0.25">
      <c r="A114" s="27"/>
      <c r="F114" s="6"/>
      <c r="K114" s="6"/>
      <c r="P114" s="6"/>
      <c r="U114" s="6"/>
      <c r="Z114" s="6"/>
      <c r="AE114" s="6"/>
      <c r="AJ114" s="6"/>
      <c r="AO114" s="6"/>
      <c r="AT114" s="6"/>
      <c r="AY114" s="6"/>
      <c r="BD114" s="6"/>
      <c r="BI114" s="6"/>
      <c r="BN114" s="6"/>
      <c r="BS114" s="6"/>
      <c r="BX114" s="6"/>
      <c r="CC114" s="6"/>
      <c r="CH114" s="6"/>
      <c r="CM114" s="6"/>
      <c r="CR114" s="6"/>
      <c r="CW114" s="6"/>
    </row>
    <row r="115" spans="1:101" x14ac:dyDescent="0.25">
      <c r="A115" s="27"/>
      <c r="F115" s="6"/>
      <c r="K115" s="6"/>
      <c r="P115" s="6"/>
      <c r="U115" s="6"/>
      <c r="Z115" s="6"/>
      <c r="AE115" s="6"/>
      <c r="AJ115" s="6"/>
      <c r="AO115" s="6"/>
      <c r="AT115" s="6"/>
      <c r="AY115" s="6"/>
      <c r="BD115" s="6"/>
      <c r="BI115" s="6"/>
      <c r="BN115" s="6"/>
      <c r="BS115" s="6"/>
      <c r="BX115" s="6"/>
      <c r="CC115" s="6"/>
      <c r="CH115" s="6"/>
      <c r="CM115" s="6"/>
      <c r="CR115" s="6"/>
      <c r="CW115" s="6"/>
    </row>
    <row r="116" spans="1:101" x14ac:dyDescent="0.25">
      <c r="A116" s="27"/>
      <c r="F116" s="6"/>
      <c r="K116" s="6"/>
      <c r="P116" s="6"/>
      <c r="U116" s="6"/>
      <c r="Z116" s="6"/>
      <c r="AE116" s="6"/>
      <c r="AJ116" s="6"/>
      <c r="AN116" s="6">
        <f>ROUND(85,0)</f>
        <v>85</v>
      </c>
      <c r="AO116" s="6"/>
      <c r="AT116" s="6"/>
      <c r="AY116" s="6"/>
      <c r="BD116" s="6"/>
      <c r="BI116" s="6"/>
      <c r="BN116" s="6"/>
      <c r="BS116" s="6"/>
      <c r="BX116" s="6"/>
      <c r="CC116" s="6"/>
      <c r="CH116" s="6"/>
      <c r="CM116" s="6"/>
      <c r="CR116" s="6"/>
      <c r="CW116" s="6"/>
    </row>
    <row r="117" spans="1:101" x14ac:dyDescent="0.25">
      <c r="A117" s="27"/>
      <c r="F117" s="6"/>
      <c r="K117" s="6"/>
      <c r="P117" s="6"/>
      <c r="U117" s="6"/>
      <c r="Z117" s="6"/>
      <c r="AE117" s="6"/>
      <c r="AJ117" s="6"/>
      <c r="AO117" s="6"/>
      <c r="AT117" s="6"/>
      <c r="AY117" s="6"/>
      <c r="BD117" s="6"/>
      <c r="BI117" s="6"/>
      <c r="BN117" s="6"/>
      <c r="BS117" s="6"/>
      <c r="BX117" s="6"/>
      <c r="CC117" s="6"/>
      <c r="CH117" s="6"/>
      <c r="CM117" s="6"/>
      <c r="CR117" s="6"/>
      <c r="CW117" s="6"/>
    </row>
    <row r="118" spans="1:101" x14ac:dyDescent="0.25">
      <c r="A118" s="27"/>
      <c r="F118" s="6"/>
      <c r="K118" s="6"/>
      <c r="P118" s="6"/>
      <c r="U118" s="6"/>
      <c r="Z118" s="6"/>
      <c r="AE118" s="6"/>
      <c r="AJ118" s="6"/>
      <c r="AO118" s="6"/>
      <c r="AT118" s="6"/>
      <c r="AY118" s="6"/>
      <c r="BD118" s="6"/>
      <c r="BI118" s="6"/>
      <c r="BN118" s="6"/>
      <c r="BS118" s="6"/>
      <c r="BX118" s="6"/>
      <c r="CC118" s="6"/>
      <c r="CH118" s="6"/>
      <c r="CM118" s="6"/>
      <c r="CR118" s="6"/>
      <c r="CW118" s="6"/>
    </row>
    <row r="119" spans="1:101" x14ac:dyDescent="0.25">
      <c r="A119" s="27"/>
      <c r="F119" s="6"/>
      <c r="K119" s="6"/>
      <c r="P119" s="6"/>
      <c r="U119" s="6"/>
      <c r="Z119" s="6"/>
      <c r="AE119" s="6"/>
      <c r="AJ119" s="6"/>
      <c r="AO119" s="6"/>
      <c r="AT119" s="6"/>
      <c r="AY119" s="6"/>
      <c r="BD119" s="6"/>
      <c r="BI119" s="6"/>
      <c r="BN119" s="6"/>
      <c r="BS119" s="6"/>
      <c r="BX119" s="6"/>
      <c r="CC119" s="6"/>
      <c r="CH119" s="6"/>
      <c r="CM119" s="6"/>
      <c r="CR119" s="6"/>
      <c r="CW119" s="6"/>
    </row>
    <row r="120" spans="1:101" x14ac:dyDescent="0.25">
      <c r="A120" s="27"/>
      <c r="F120" s="6"/>
      <c r="K120" s="6"/>
      <c r="P120" s="6"/>
      <c r="U120" s="6"/>
      <c r="Z120" s="6"/>
      <c r="AE120" s="6"/>
      <c r="AJ120" s="6"/>
      <c r="AO120" s="6"/>
      <c r="AT120" s="6"/>
      <c r="AY120" s="6"/>
      <c r="BD120" s="6"/>
      <c r="BI120" s="6"/>
      <c r="BN120" s="6"/>
      <c r="BS120" s="6"/>
      <c r="BX120" s="6"/>
      <c r="CC120" s="6"/>
      <c r="CH120" s="6"/>
      <c r="CM120" s="6"/>
      <c r="CR120" s="6"/>
      <c r="CW120" s="6"/>
    </row>
    <row r="121" spans="1:101" x14ac:dyDescent="0.25">
      <c r="A121" s="27"/>
      <c r="F121" s="6"/>
      <c r="K121" s="6"/>
      <c r="P121" s="6"/>
      <c r="U121" s="6"/>
      <c r="Z121" s="6"/>
      <c r="AE121" s="6"/>
      <c r="AJ121" s="6"/>
      <c r="AO121" s="6"/>
      <c r="AT121" s="6"/>
      <c r="AY121" s="6"/>
      <c r="BD121" s="6"/>
      <c r="BI121" s="6"/>
      <c r="BN121" s="6"/>
      <c r="BS121" s="6"/>
      <c r="BX121" s="6"/>
      <c r="CC121" s="6"/>
      <c r="CH121" s="6"/>
      <c r="CM121" s="6"/>
      <c r="CR121" s="6"/>
      <c r="CW121" s="6"/>
    </row>
    <row r="122" spans="1:101" x14ac:dyDescent="0.25">
      <c r="A122" s="27"/>
      <c r="F122" s="6"/>
      <c r="K122" s="6"/>
      <c r="P122" s="6"/>
      <c r="U122" s="6"/>
      <c r="Z122" s="6"/>
      <c r="AE122" s="6"/>
      <c r="AJ122" s="6"/>
      <c r="AO122" s="6"/>
      <c r="AT122" s="6"/>
      <c r="AY122" s="6"/>
      <c r="BD122" s="6"/>
      <c r="BI122" s="6"/>
      <c r="BN122" s="6"/>
      <c r="BS122" s="6"/>
      <c r="BX122" s="6"/>
      <c r="CC122" s="6"/>
      <c r="CH122" s="6"/>
      <c r="CM122" s="6"/>
      <c r="CR122" s="6"/>
      <c r="CW122" s="6"/>
    </row>
    <row r="123" spans="1:101" x14ac:dyDescent="0.25">
      <c r="A123" s="27"/>
      <c r="F123" s="6"/>
      <c r="K123" s="6"/>
      <c r="P123" s="6"/>
      <c r="U123" s="6"/>
      <c r="Z123" s="6"/>
      <c r="AE123" s="6"/>
      <c r="AJ123" s="6"/>
      <c r="AO123" s="6"/>
      <c r="AT123" s="6"/>
      <c r="AY123" s="6"/>
      <c r="BD123" s="6"/>
      <c r="BI123" s="6"/>
      <c r="BN123" s="6"/>
      <c r="BS123" s="6"/>
      <c r="BX123" s="6"/>
      <c r="CC123" s="6"/>
      <c r="CH123" s="6"/>
      <c r="CM123" s="6"/>
      <c r="CR123" s="6"/>
      <c r="CW123" s="6"/>
    </row>
    <row r="124" spans="1:101" x14ac:dyDescent="0.25">
      <c r="A124" s="27"/>
      <c r="F124" s="6"/>
      <c r="K124" s="6"/>
      <c r="P124" s="6"/>
      <c r="U124" s="6"/>
      <c r="Z124" s="6"/>
      <c r="AE124" s="6"/>
      <c r="AJ124" s="6"/>
      <c r="AO124" s="6"/>
      <c r="AT124" s="6"/>
      <c r="AY124" s="6"/>
      <c r="BD124" s="6"/>
      <c r="BI124" s="6"/>
      <c r="BN124" s="6"/>
      <c r="BS124" s="6"/>
      <c r="BX124" s="6"/>
      <c r="CC124" s="6"/>
      <c r="CH124" s="6"/>
      <c r="CM124" s="6"/>
      <c r="CR124" s="6"/>
      <c r="CW124" s="6"/>
    </row>
    <row r="125" spans="1:101" x14ac:dyDescent="0.25">
      <c r="A125" s="27"/>
      <c r="F125" s="6"/>
      <c r="K125" s="6"/>
      <c r="P125" s="6"/>
      <c r="U125" s="6"/>
      <c r="Z125" s="6"/>
      <c r="AE125" s="6"/>
      <c r="AJ125" s="6"/>
      <c r="AO125" s="6"/>
      <c r="AT125" s="6"/>
      <c r="AY125" s="6"/>
      <c r="BD125" s="6"/>
      <c r="BI125" s="6"/>
      <c r="BN125" s="6"/>
      <c r="BS125" s="6"/>
      <c r="BX125" s="6"/>
      <c r="CC125" s="6"/>
      <c r="CH125" s="6"/>
      <c r="CM125" s="6"/>
      <c r="CR125" s="6"/>
      <c r="CW125" s="6"/>
    </row>
    <row r="126" spans="1:101" x14ac:dyDescent="0.25">
      <c r="A126" s="27"/>
      <c r="F126" s="6"/>
      <c r="K126" s="6"/>
      <c r="P126" s="6"/>
      <c r="U126" s="6"/>
      <c r="Z126" s="6"/>
      <c r="AE126" s="6"/>
      <c r="AJ126" s="6"/>
      <c r="AO126" s="6"/>
      <c r="AT126" s="6"/>
      <c r="AY126" s="6"/>
      <c r="BD126" s="6"/>
      <c r="BI126" s="6"/>
      <c r="BN126" s="6"/>
      <c r="BS126" s="6"/>
      <c r="BX126" s="6"/>
      <c r="CC126" s="6"/>
      <c r="CH126" s="6"/>
      <c r="CM126" s="6"/>
      <c r="CR126" s="6"/>
      <c r="CW126" s="6"/>
    </row>
    <row r="127" spans="1:101" x14ac:dyDescent="0.25">
      <c r="A127" s="27"/>
      <c r="F127" s="6"/>
      <c r="K127" s="6"/>
      <c r="P127" s="6"/>
      <c r="U127" s="6"/>
      <c r="Z127" s="6"/>
      <c r="AE127" s="6"/>
      <c r="AJ127" s="6"/>
      <c r="AO127" s="6"/>
      <c r="AT127" s="6"/>
      <c r="AY127" s="6"/>
      <c r="BD127" s="6"/>
      <c r="BI127" s="6"/>
      <c r="BN127" s="6"/>
      <c r="BS127" s="6"/>
      <c r="BX127" s="6"/>
      <c r="CC127" s="6"/>
      <c r="CH127" s="6"/>
      <c r="CM127" s="6"/>
      <c r="CR127" s="6"/>
      <c r="CW127" s="6"/>
    </row>
    <row r="128" spans="1:101" x14ac:dyDescent="0.25">
      <c r="A128" s="27"/>
      <c r="F128" s="6"/>
      <c r="K128" s="6"/>
      <c r="P128" s="6"/>
      <c r="U128" s="6"/>
      <c r="Z128" s="6"/>
      <c r="AE128" s="6"/>
      <c r="AJ128" s="6"/>
      <c r="AO128" s="6"/>
      <c r="AT128" s="6"/>
      <c r="AY128" s="6"/>
      <c r="BD128" s="6"/>
      <c r="BI128" s="6"/>
      <c r="BN128" s="6"/>
      <c r="BS128" s="6"/>
      <c r="BX128" s="6"/>
      <c r="CC128" s="6"/>
      <c r="CH128" s="6"/>
      <c r="CM128" s="6"/>
      <c r="CR128" s="6"/>
      <c r="CW128" s="6"/>
    </row>
    <row r="129" spans="1:101" x14ac:dyDescent="0.25">
      <c r="A129" s="27"/>
      <c r="F129" s="6"/>
      <c r="K129" s="6"/>
      <c r="P129" s="6"/>
      <c r="U129" s="6"/>
      <c r="Z129" s="6"/>
      <c r="AE129" s="6"/>
      <c r="AJ129" s="6"/>
      <c r="AO129" s="6"/>
      <c r="AT129" s="6"/>
      <c r="AY129" s="6"/>
      <c r="BD129" s="6"/>
      <c r="BI129" s="6"/>
      <c r="BN129" s="6"/>
      <c r="BS129" s="6"/>
      <c r="BX129" s="6"/>
      <c r="CC129" s="6"/>
      <c r="CH129" s="6"/>
      <c r="CM129" s="6"/>
      <c r="CR129" s="6"/>
      <c r="CW129" s="6"/>
    </row>
    <row r="130" spans="1:101" x14ac:dyDescent="0.25">
      <c r="A130" s="27"/>
      <c r="F130" s="6"/>
      <c r="K130" s="6"/>
      <c r="P130" s="6"/>
      <c r="U130" s="6"/>
      <c r="Z130" s="6"/>
      <c r="AE130" s="6"/>
      <c r="AJ130" s="6"/>
      <c r="AO130" s="6"/>
      <c r="AT130" s="6"/>
      <c r="AY130" s="6"/>
      <c r="BD130" s="6"/>
      <c r="BI130" s="6"/>
      <c r="BN130" s="6"/>
      <c r="BS130" s="6"/>
      <c r="BX130" s="6"/>
      <c r="CC130" s="6"/>
      <c r="CH130" s="6"/>
      <c r="CM130" s="6"/>
      <c r="CR130" s="6"/>
      <c r="CW130" s="6"/>
    </row>
    <row r="131" spans="1:101" x14ac:dyDescent="0.25">
      <c r="A131" s="27"/>
      <c r="F131" s="6"/>
      <c r="K131" s="6"/>
      <c r="P131" s="6"/>
      <c r="U131" s="6"/>
      <c r="Z131" s="6"/>
      <c r="AE131" s="6"/>
      <c r="AJ131" s="6"/>
      <c r="AO131" s="6"/>
      <c r="AT131" s="6"/>
      <c r="AY131" s="6"/>
      <c r="BD131" s="6"/>
      <c r="BI131" s="6"/>
      <c r="BN131" s="6"/>
      <c r="BS131" s="6"/>
      <c r="BX131" s="6"/>
      <c r="CC131" s="6"/>
      <c r="CH131" s="6"/>
      <c r="CM131" s="6"/>
      <c r="CR131" s="6"/>
      <c r="CW131" s="6"/>
    </row>
    <row r="132" spans="1:101" x14ac:dyDescent="0.25">
      <c r="A132" s="27"/>
      <c r="F132" s="6"/>
      <c r="K132" s="6"/>
      <c r="P132" s="6"/>
      <c r="U132" s="6"/>
      <c r="Z132" s="6"/>
      <c r="AE132" s="6"/>
      <c r="AJ132" s="6"/>
      <c r="AO132" s="6"/>
      <c r="AT132" s="6"/>
      <c r="AY132" s="6"/>
      <c r="BD132" s="6"/>
      <c r="BI132" s="6"/>
      <c r="BN132" s="6"/>
      <c r="BS132" s="6"/>
      <c r="BX132" s="6"/>
      <c r="CC132" s="6"/>
      <c r="CH132" s="6"/>
      <c r="CM132" s="6"/>
      <c r="CR132" s="6"/>
      <c r="CW132" s="6"/>
    </row>
    <row r="133" spans="1:101" x14ac:dyDescent="0.25">
      <c r="A133" s="27"/>
      <c r="F133" s="6"/>
      <c r="K133" s="6"/>
      <c r="P133" s="6"/>
      <c r="U133" s="6"/>
      <c r="Z133" s="6"/>
      <c r="AE133" s="6"/>
      <c r="AJ133" s="6"/>
      <c r="AO133" s="6"/>
      <c r="AT133" s="6"/>
      <c r="AY133" s="6"/>
      <c r="BD133" s="6"/>
      <c r="BI133" s="6"/>
      <c r="BN133" s="6"/>
      <c r="BS133" s="6"/>
      <c r="BX133" s="6"/>
      <c r="CC133" s="6"/>
      <c r="CH133" s="6"/>
      <c r="CM133" s="6"/>
      <c r="CR133" s="6"/>
      <c r="CW133" s="6"/>
    </row>
    <row r="134" spans="1:101" x14ac:dyDescent="0.25">
      <c r="A134" s="27"/>
      <c r="F134" s="6"/>
      <c r="K134" s="6"/>
      <c r="P134" s="6"/>
      <c r="U134" s="6"/>
      <c r="Z134" s="6"/>
      <c r="AE134" s="6"/>
      <c r="AJ134" s="6"/>
      <c r="AO134" s="6"/>
      <c r="AT134" s="6"/>
      <c r="AY134" s="6"/>
      <c r="BD134" s="6"/>
      <c r="BI134" s="6"/>
      <c r="BN134" s="6"/>
      <c r="BS134" s="6"/>
      <c r="BX134" s="6"/>
      <c r="CC134" s="6"/>
      <c r="CH134" s="6"/>
      <c r="CM134" s="6"/>
      <c r="CR134" s="6"/>
      <c r="CW134" s="6"/>
    </row>
    <row r="135" spans="1:101" x14ac:dyDescent="0.25">
      <c r="A135" s="27"/>
      <c r="F135" s="6"/>
      <c r="K135" s="6"/>
      <c r="P135" s="6"/>
      <c r="U135" s="6"/>
      <c r="Z135" s="6"/>
      <c r="AE135" s="6"/>
      <c r="AJ135" s="6"/>
      <c r="AO135" s="6"/>
      <c r="AT135" s="6"/>
      <c r="AY135" s="6"/>
      <c r="BD135" s="6"/>
      <c r="BI135" s="6"/>
      <c r="BN135" s="6"/>
      <c r="BS135" s="6"/>
      <c r="BX135" s="6"/>
      <c r="CC135" s="6"/>
      <c r="CH135" s="6"/>
      <c r="CM135" s="6"/>
      <c r="CR135" s="6"/>
      <c r="CW135" s="6"/>
    </row>
    <row r="136" spans="1:101" x14ac:dyDescent="0.25">
      <c r="A136" s="27"/>
      <c r="F136" s="6"/>
      <c r="K136" s="6"/>
      <c r="P136" s="6"/>
      <c r="U136" s="6"/>
      <c r="Z136" s="6"/>
      <c r="AE136" s="6"/>
      <c r="AJ136" s="6"/>
      <c r="AO136" s="6"/>
      <c r="AT136" s="6"/>
      <c r="AY136" s="6"/>
      <c r="BD136" s="6"/>
      <c r="BI136" s="6"/>
      <c r="BN136" s="6"/>
      <c r="BS136" s="6"/>
      <c r="BX136" s="6"/>
      <c r="CC136" s="6"/>
      <c r="CH136" s="6"/>
      <c r="CM136" s="6"/>
      <c r="CR136" s="6"/>
      <c r="CW136" s="6"/>
    </row>
    <row r="137" spans="1:101" x14ac:dyDescent="0.25">
      <c r="A137" s="27"/>
      <c r="F137" s="6"/>
      <c r="K137" s="6"/>
      <c r="P137" s="6"/>
      <c r="U137" s="6"/>
      <c r="Z137" s="6"/>
      <c r="AE137" s="6"/>
      <c r="AJ137" s="6"/>
      <c r="AO137" s="6"/>
      <c r="AT137" s="6"/>
      <c r="AY137" s="6"/>
      <c r="BD137" s="6"/>
      <c r="BI137" s="6"/>
      <c r="BN137" s="6"/>
      <c r="BS137" s="6"/>
      <c r="BX137" s="6"/>
      <c r="CC137" s="6"/>
      <c r="CH137" s="6"/>
      <c r="CM137" s="6"/>
      <c r="CR137" s="6"/>
      <c r="CW137" s="6"/>
    </row>
    <row r="138" spans="1:101" x14ac:dyDescent="0.25">
      <c r="A138" s="27"/>
      <c r="F138" s="6"/>
      <c r="K138" s="6"/>
      <c r="P138" s="6"/>
      <c r="U138" s="6"/>
      <c r="Z138" s="6"/>
      <c r="AE138" s="6"/>
      <c r="AJ138" s="6"/>
      <c r="AO138" s="6"/>
      <c r="AT138" s="6"/>
      <c r="AY138" s="6"/>
      <c r="BD138" s="6"/>
      <c r="BI138" s="6"/>
      <c r="BN138" s="6"/>
      <c r="BS138" s="6"/>
      <c r="BX138" s="6"/>
      <c r="CC138" s="6"/>
      <c r="CH138" s="6"/>
      <c r="CM138" s="6"/>
      <c r="CR138" s="6"/>
      <c r="CW138" s="6"/>
    </row>
    <row r="139" spans="1:101" x14ac:dyDescent="0.25">
      <c r="A139" s="27"/>
      <c r="F139" s="6"/>
      <c r="K139" s="6"/>
      <c r="P139" s="6"/>
      <c r="U139" s="6"/>
      <c r="Z139" s="6"/>
      <c r="AE139" s="6"/>
      <c r="AJ139" s="6"/>
      <c r="AO139" s="6"/>
      <c r="AT139" s="6"/>
      <c r="AY139" s="6"/>
      <c r="BD139" s="6"/>
      <c r="BI139" s="6"/>
      <c r="BN139" s="6"/>
      <c r="BS139" s="6"/>
      <c r="BX139" s="6"/>
      <c r="CC139" s="6"/>
      <c r="CH139" s="6"/>
      <c r="CM139" s="6"/>
      <c r="CR139" s="6"/>
      <c r="CW139" s="6"/>
    </row>
    <row r="140" spans="1:101" x14ac:dyDescent="0.25">
      <c r="A140" s="27"/>
      <c r="F140" s="6"/>
      <c r="K140" s="6"/>
      <c r="P140" s="6"/>
      <c r="U140" s="6"/>
      <c r="Z140" s="6"/>
      <c r="AE140" s="6"/>
      <c r="AJ140" s="6"/>
      <c r="AO140" s="6"/>
      <c r="AT140" s="6"/>
      <c r="AY140" s="6"/>
      <c r="BD140" s="6"/>
      <c r="BI140" s="6"/>
      <c r="BN140" s="6"/>
      <c r="BS140" s="6"/>
      <c r="BX140" s="6"/>
      <c r="CC140" s="6"/>
      <c r="CH140" s="6"/>
      <c r="CM140" s="6"/>
      <c r="CR140" s="6"/>
      <c r="CW140" s="6"/>
    </row>
    <row r="141" spans="1:101" x14ac:dyDescent="0.25">
      <c r="A141" s="27"/>
      <c r="F141" s="6"/>
      <c r="K141" s="6"/>
      <c r="P141" s="6"/>
      <c r="U141" s="6"/>
      <c r="Z141" s="6"/>
      <c r="AE141" s="6"/>
      <c r="AJ141" s="6"/>
      <c r="AO141" s="6"/>
      <c r="AT141" s="6"/>
      <c r="AY141" s="6"/>
      <c r="BD141" s="6"/>
      <c r="BI141" s="6"/>
      <c r="BN141" s="6"/>
      <c r="BS141" s="6"/>
      <c r="BX141" s="6"/>
      <c r="CC141" s="6"/>
      <c r="CH141" s="6"/>
      <c r="CM141" s="6"/>
      <c r="CR141" s="6"/>
      <c r="CW141" s="6"/>
    </row>
    <row r="142" spans="1:101" x14ac:dyDescent="0.25">
      <c r="A142" s="27"/>
      <c r="F142" s="6"/>
      <c r="K142" s="6"/>
      <c r="P142" s="6"/>
      <c r="U142" s="6"/>
      <c r="Z142" s="6"/>
      <c r="AE142" s="6"/>
      <c r="AJ142" s="6"/>
      <c r="AO142" s="6"/>
      <c r="AT142" s="6"/>
      <c r="AY142" s="6"/>
      <c r="BD142" s="6"/>
      <c r="BI142" s="6"/>
      <c r="BN142" s="6"/>
      <c r="BS142" s="6"/>
      <c r="BX142" s="6"/>
      <c r="CC142" s="6"/>
      <c r="CH142" s="6"/>
      <c r="CM142" s="6"/>
      <c r="CR142" s="6"/>
      <c r="CW142" s="6"/>
    </row>
    <row r="143" spans="1:101" x14ac:dyDescent="0.25">
      <c r="A143" s="27"/>
      <c r="F143" s="6"/>
      <c r="K143" s="6"/>
      <c r="P143" s="6"/>
      <c r="U143" s="6"/>
      <c r="Z143" s="6"/>
      <c r="AE143" s="6"/>
      <c r="AJ143" s="6"/>
      <c r="AO143" s="6"/>
      <c r="AT143" s="6"/>
      <c r="AY143" s="6"/>
      <c r="BD143" s="6"/>
      <c r="BI143" s="6"/>
      <c r="BN143" s="6"/>
      <c r="BS143" s="6"/>
      <c r="BX143" s="6"/>
      <c r="CC143" s="6"/>
      <c r="CH143" s="6"/>
      <c r="CM143" s="6"/>
      <c r="CR143" s="6"/>
      <c r="CW143" s="6"/>
    </row>
    <row r="144" spans="1:101" x14ac:dyDescent="0.25">
      <c r="A144" s="27"/>
      <c r="F144" s="6"/>
      <c r="K144" s="6"/>
      <c r="P144" s="6"/>
      <c r="U144" s="6"/>
      <c r="Z144" s="6"/>
      <c r="AE144" s="6"/>
      <c r="AJ144" s="6"/>
      <c r="AO144" s="6"/>
      <c r="AT144" s="6"/>
      <c r="AY144" s="6"/>
      <c r="BD144" s="6"/>
      <c r="BI144" s="6"/>
      <c r="BN144" s="6"/>
      <c r="BS144" s="6"/>
      <c r="BX144" s="6"/>
      <c r="CC144" s="6"/>
      <c r="CH144" s="6"/>
      <c r="CM144" s="6"/>
      <c r="CR144" s="6"/>
      <c r="CW144" s="6"/>
    </row>
    <row r="145" spans="1:101" x14ac:dyDescent="0.25">
      <c r="A145" s="27"/>
      <c r="F145" s="6"/>
      <c r="K145" s="6"/>
      <c r="P145" s="6"/>
      <c r="U145" s="6"/>
      <c r="Z145" s="6"/>
      <c r="AE145" s="6"/>
      <c r="AJ145" s="6"/>
      <c r="AO145" s="6"/>
      <c r="AT145" s="6"/>
      <c r="AY145" s="6"/>
      <c r="BD145" s="6"/>
      <c r="BI145" s="6"/>
      <c r="BN145" s="6"/>
      <c r="BS145" s="6"/>
      <c r="BX145" s="6"/>
      <c r="CC145" s="6"/>
      <c r="CH145" s="6"/>
      <c r="CM145" s="6"/>
      <c r="CR145" s="6"/>
      <c r="CW145" s="6"/>
    </row>
    <row r="146" spans="1:101" x14ac:dyDescent="0.25">
      <c r="A146" s="27"/>
      <c r="F146" s="6"/>
      <c r="K146" s="6"/>
      <c r="P146" s="6"/>
      <c r="U146" s="6"/>
      <c r="Z146" s="6"/>
      <c r="AE146" s="6"/>
      <c r="AJ146" s="6"/>
      <c r="AO146" s="6"/>
      <c r="AT146" s="6"/>
      <c r="AY146" s="6"/>
      <c r="BD146" s="6"/>
      <c r="BI146" s="6"/>
      <c r="BN146" s="6"/>
      <c r="BS146" s="6"/>
      <c r="BX146" s="6"/>
      <c r="CC146" s="6"/>
      <c r="CH146" s="6"/>
      <c r="CM146" s="6"/>
      <c r="CR146" s="6"/>
      <c r="CW146" s="6"/>
    </row>
    <row r="147" spans="1:101" x14ac:dyDescent="0.25">
      <c r="A147" s="27"/>
      <c r="F147" s="6"/>
      <c r="K147" s="6"/>
      <c r="P147" s="6"/>
      <c r="U147" s="6"/>
      <c r="Z147" s="6"/>
      <c r="AE147" s="6"/>
      <c r="AJ147" s="6"/>
      <c r="AO147" s="6"/>
      <c r="AT147" s="6"/>
      <c r="AY147" s="6"/>
      <c r="BD147" s="6"/>
      <c r="BI147" s="6"/>
      <c r="BN147" s="6"/>
      <c r="BS147" s="6"/>
      <c r="BX147" s="6"/>
      <c r="CC147" s="6"/>
      <c r="CH147" s="6"/>
      <c r="CM147" s="6"/>
      <c r="CR147" s="6"/>
      <c r="CW147" s="6"/>
    </row>
    <row r="148" spans="1:101" x14ac:dyDescent="0.25">
      <c r="A148" s="27"/>
      <c r="F148" s="6"/>
      <c r="K148" s="6"/>
      <c r="P148" s="6"/>
      <c r="U148" s="6"/>
      <c r="Z148" s="6"/>
      <c r="AE148" s="6"/>
      <c r="AJ148" s="6"/>
      <c r="AO148" s="6"/>
      <c r="AT148" s="6"/>
      <c r="AY148" s="6"/>
      <c r="BD148" s="6"/>
      <c r="BI148" s="6"/>
      <c r="BN148" s="6"/>
      <c r="BS148" s="6"/>
      <c r="BX148" s="6"/>
      <c r="CC148" s="6"/>
      <c r="CH148" s="6"/>
      <c r="CM148" s="6"/>
      <c r="CR148" s="6"/>
      <c r="CW148" s="6"/>
    </row>
    <row r="149" spans="1:101" x14ac:dyDescent="0.25">
      <c r="A149" s="27"/>
      <c r="F149" s="6"/>
      <c r="K149" s="6"/>
      <c r="P149" s="6"/>
      <c r="U149" s="6"/>
      <c r="Z149" s="6"/>
      <c r="AE149" s="6"/>
      <c r="AJ149" s="6"/>
      <c r="AO149" s="6"/>
      <c r="AT149" s="6"/>
      <c r="AY149" s="6"/>
      <c r="BD149" s="6"/>
      <c r="BI149" s="6"/>
      <c r="BN149" s="6"/>
      <c r="BS149" s="6"/>
      <c r="BX149" s="6"/>
      <c r="CC149" s="6"/>
      <c r="CH149" s="6"/>
      <c r="CM149" s="6"/>
      <c r="CR149" s="6"/>
      <c r="CW149" s="6"/>
    </row>
    <row r="150" spans="1:101" x14ac:dyDescent="0.25">
      <c r="A150" s="27"/>
      <c r="F150" s="6"/>
      <c r="K150" s="6"/>
      <c r="P150" s="6"/>
      <c r="U150" s="6"/>
      <c r="Z150" s="6"/>
      <c r="AE150" s="6"/>
      <c r="AJ150" s="6"/>
      <c r="AO150" s="6"/>
      <c r="AT150" s="6"/>
      <c r="AY150" s="6"/>
      <c r="BD150" s="6"/>
      <c r="BI150" s="6"/>
      <c r="BN150" s="6"/>
      <c r="BS150" s="6"/>
      <c r="BX150" s="6"/>
      <c r="CC150" s="6"/>
      <c r="CH150" s="6"/>
      <c r="CM150" s="6"/>
      <c r="CR150" s="6"/>
      <c r="CW150" s="6"/>
    </row>
    <row r="151" spans="1:101" x14ac:dyDescent="0.25">
      <c r="A151" s="27"/>
      <c r="F151" s="6"/>
      <c r="K151" s="6"/>
      <c r="P151" s="6"/>
      <c r="U151" s="6"/>
      <c r="Z151" s="6"/>
      <c r="AE151" s="6"/>
      <c r="AJ151" s="6"/>
      <c r="AO151" s="6"/>
      <c r="AT151" s="6"/>
      <c r="AY151" s="6"/>
      <c r="BD151" s="6"/>
      <c r="BI151" s="6"/>
      <c r="BN151" s="6"/>
      <c r="BS151" s="6"/>
      <c r="BX151" s="6"/>
      <c r="CC151" s="6"/>
      <c r="CH151" s="6"/>
      <c r="CM151" s="6"/>
      <c r="CR151" s="6"/>
      <c r="CW151" s="6"/>
    </row>
    <row r="152" spans="1:101" x14ac:dyDescent="0.25">
      <c r="A152" s="27"/>
      <c r="F152" s="6"/>
      <c r="K152" s="6"/>
      <c r="P152" s="6"/>
      <c r="U152" s="6"/>
      <c r="Z152" s="6"/>
      <c r="AE152" s="6"/>
      <c r="AJ152" s="6"/>
      <c r="AO152" s="6"/>
      <c r="AT152" s="6"/>
      <c r="AY152" s="6"/>
      <c r="BD152" s="6"/>
      <c r="BI152" s="6"/>
      <c r="BN152" s="6"/>
      <c r="BS152" s="6"/>
      <c r="BX152" s="6"/>
      <c r="CC152" s="6"/>
      <c r="CH152" s="6"/>
      <c r="CM152" s="6"/>
      <c r="CR152" s="6"/>
      <c r="CW152" s="6"/>
    </row>
    <row r="153" spans="1:101" x14ac:dyDescent="0.25">
      <c r="A153" s="27"/>
      <c r="F153" s="6"/>
      <c r="K153" s="6"/>
      <c r="P153" s="6"/>
      <c r="U153" s="6"/>
      <c r="Z153" s="6"/>
      <c r="AE153" s="6"/>
      <c r="AJ153" s="6"/>
      <c r="AO153" s="6"/>
      <c r="AT153" s="6"/>
      <c r="AY153" s="6"/>
      <c r="BD153" s="6"/>
      <c r="BI153" s="6"/>
      <c r="BN153" s="6"/>
      <c r="BS153" s="6"/>
      <c r="BX153" s="6"/>
      <c r="CC153" s="6"/>
      <c r="CH153" s="6"/>
      <c r="CM153" s="6"/>
      <c r="CR153" s="6"/>
      <c r="CW153" s="6"/>
    </row>
    <row r="154" spans="1:101" x14ac:dyDescent="0.25">
      <c r="A154" s="27"/>
      <c r="F154" s="6"/>
      <c r="K154" s="6"/>
      <c r="P154" s="6"/>
      <c r="U154" s="6"/>
      <c r="Z154" s="6"/>
      <c r="AE154" s="6"/>
      <c r="AJ154" s="6"/>
      <c r="AO154" s="6"/>
      <c r="AT154" s="6"/>
      <c r="AY154" s="6"/>
      <c r="BD154" s="6"/>
      <c r="BI154" s="6"/>
      <c r="BN154" s="6"/>
      <c r="BS154" s="6"/>
      <c r="BX154" s="6"/>
      <c r="CC154" s="6"/>
      <c r="CH154" s="6"/>
      <c r="CM154" s="6"/>
      <c r="CR154" s="6"/>
      <c r="CW154" s="6"/>
    </row>
    <row r="155" spans="1:101" x14ac:dyDescent="0.25">
      <c r="A155" s="27"/>
      <c r="F155" s="6"/>
      <c r="K155" s="6"/>
      <c r="P155" s="6"/>
      <c r="U155" s="6"/>
      <c r="Z155" s="6"/>
      <c r="AE155" s="6"/>
      <c r="AJ155" s="6"/>
      <c r="AO155" s="6"/>
      <c r="AT155" s="6"/>
      <c r="AY155" s="6"/>
      <c r="BD155" s="6"/>
      <c r="BI155" s="6"/>
      <c r="BN155" s="6"/>
      <c r="BS155" s="6"/>
      <c r="BX155" s="6"/>
      <c r="CC155" s="6"/>
      <c r="CH155" s="6"/>
      <c r="CM155" s="6"/>
      <c r="CR155" s="6"/>
      <c r="CW155" s="6"/>
    </row>
    <row r="156" spans="1:101" x14ac:dyDescent="0.25">
      <c r="A156" s="27"/>
      <c r="F156" s="6"/>
      <c r="K156" s="6"/>
      <c r="P156" s="6"/>
      <c r="U156" s="6"/>
      <c r="Z156" s="6"/>
      <c r="AE156" s="6"/>
      <c r="AJ156" s="6"/>
      <c r="AO156" s="6"/>
      <c r="AT156" s="6"/>
      <c r="AY156" s="6"/>
      <c r="BD156" s="6"/>
      <c r="BI156" s="6"/>
      <c r="BN156" s="6"/>
      <c r="BS156" s="6"/>
      <c r="BX156" s="6"/>
      <c r="CC156" s="6"/>
      <c r="CH156" s="6"/>
      <c r="CM156" s="6"/>
      <c r="CR156" s="6"/>
      <c r="CW156" s="6"/>
    </row>
    <row r="157" spans="1:101" x14ac:dyDescent="0.25">
      <c r="A157" s="27"/>
      <c r="F157" s="6"/>
      <c r="K157" s="6"/>
      <c r="P157" s="6"/>
      <c r="U157" s="6"/>
      <c r="Z157" s="6"/>
      <c r="AE157" s="6"/>
      <c r="AJ157" s="6"/>
      <c r="AO157" s="6"/>
      <c r="AT157" s="6"/>
      <c r="AY157" s="6"/>
      <c r="BD157" s="6"/>
      <c r="BI157" s="6"/>
      <c r="BN157" s="6"/>
      <c r="BS157" s="6"/>
      <c r="BX157" s="6"/>
      <c r="CC157" s="6"/>
      <c r="CH157" s="6"/>
      <c r="CM157" s="6"/>
      <c r="CR157" s="6"/>
      <c r="CW157" s="6"/>
    </row>
    <row r="158" spans="1:101" x14ac:dyDescent="0.25">
      <c r="A158" s="27"/>
      <c r="F158" s="6"/>
      <c r="K158" s="6"/>
      <c r="P158" s="6"/>
      <c r="U158" s="6"/>
      <c r="Z158" s="6"/>
      <c r="AE158" s="6"/>
      <c r="AJ158" s="6"/>
      <c r="AO158" s="6"/>
      <c r="AT158" s="6"/>
      <c r="AY158" s="6"/>
      <c r="BD158" s="6"/>
      <c r="BI158" s="6"/>
      <c r="BN158" s="6"/>
      <c r="BS158" s="6"/>
      <c r="BX158" s="6"/>
      <c r="CC158" s="6"/>
      <c r="CH158" s="6"/>
      <c r="CM158" s="6"/>
      <c r="CR158" s="6"/>
      <c r="CW158" s="6"/>
    </row>
    <row r="159" spans="1:101" x14ac:dyDescent="0.25">
      <c r="A159" s="27"/>
      <c r="F159" s="6"/>
      <c r="K159" s="6"/>
      <c r="P159" s="6"/>
      <c r="U159" s="6"/>
      <c r="Z159" s="6"/>
      <c r="AE159" s="6"/>
      <c r="AJ159" s="6"/>
      <c r="AO159" s="6"/>
      <c r="AT159" s="6"/>
      <c r="AY159" s="6"/>
      <c r="BD159" s="6"/>
      <c r="BI159" s="6"/>
      <c r="BN159" s="6"/>
      <c r="BS159" s="6"/>
      <c r="BX159" s="6"/>
      <c r="CC159" s="6"/>
      <c r="CH159" s="6"/>
      <c r="CM159" s="6"/>
      <c r="CR159" s="6"/>
      <c r="CW159" s="6"/>
    </row>
    <row r="160" spans="1:101" x14ac:dyDescent="0.25">
      <c r="A160" s="27"/>
      <c r="F160" s="6"/>
      <c r="K160" s="6"/>
      <c r="P160" s="6"/>
      <c r="U160" s="6"/>
      <c r="Z160" s="6"/>
      <c r="AE160" s="6"/>
      <c r="AJ160" s="6"/>
      <c r="AO160" s="6"/>
      <c r="AT160" s="6"/>
      <c r="AY160" s="6"/>
      <c r="BD160" s="6"/>
      <c r="BI160" s="6"/>
      <c r="BN160" s="6"/>
      <c r="BS160" s="6"/>
      <c r="BX160" s="6"/>
      <c r="CC160" s="6"/>
      <c r="CH160" s="6"/>
      <c r="CM160" s="6"/>
      <c r="CR160" s="6"/>
      <c r="CW160" s="6"/>
    </row>
    <row r="161" spans="1:101" x14ac:dyDescent="0.25">
      <c r="A161" s="27"/>
      <c r="F161" s="6"/>
      <c r="K161" s="6"/>
      <c r="P161" s="6"/>
      <c r="U161" s="6"/>
      <c r="Z161" s="6"/>
      <c r="AE161" s="6"/>
      <c r="AJ161" s="6"/>
      <c r="AO161" s="6"/>
      <c r="AT161" s="6"/>
      <c r="AY161" s="6"/>
      <c r="BD161" s="6"/>
      <c r="BI161" s="6"/>
      <c r="BN161" s="6"/>
      <c r="BS161" s="6"/>
      <c r="BX161" s="6"/>
      <c r="CC161" s="6"/>
      <c r="CH161" s="6"/>
      <c r="CM161" s="6"/>
      <c r="CR161" s="6"/>
      <c r="CW161" s="6"/>
    </row>
    <row r="162" spans="1:101" x14ac:dyDescent="0.25">
      <c r="A162" s="27"/>
      <c r="F162" s="6"/>
      <c r="K162" s="6"/>
      <c r="P162" s="6"/>
      <c r="U162" s="6"/>
      <c r="Z162" s="6"/>
      <c r="AE162" s="6"/>
      <c r="AJ162" s="6"/>
      <c r="AO162" s="6"/>
      <c r="AT162" s="6"/>
      <c r="AY162" s="6"/>
      <c r="BD162" s="6"/>
      <c r="BI162" s="6"/>
      <c r="BN162" s="6"/>
      <c r="BS162" s="6"/>
      <c r="BX162" s="6"/>
      <c r="CC162" s="6"/>
      <c r="CH162" s="6"/>
      <c r="CM162" s="6"/>
      <c r="CR162" s="6"/>
      <c r="CW162" s="6"/>
    </row>
    <row r="163" spans="1:101" x14ac:dyDescent="0.25">
      <c r="A163" s="27"/>
      <c r="F163" s="6"/>
      <c r="K163" s="6"/>
      <c r="P163" s="6"/>
      <c r="U163" s="6"/>
      <c r="Z163" s="6"/>
      <c r="AE163" s="6"/>
      <c r="AJ163" s="6"/>
      <c r="AO163" s="6"/>
      <c r="AT163" s="6"/>
      <c r="AY163" s="6"/>
      <c r="BD163" s="6"/>
      <c r="BI163" s="6"/>
      <c r="BN163" s="6"/>
      <c r="BS163" s="6"/>
      <c r="BX163" s="6"/>
      <c r="CC163" s="6"/>
      <c r="CH163" s="6"/>
      <c r="CM163" s="6"/>
      <c r="CR163" s="6"/>
      <c r="CW163" s="6"/>
    </row>
    <row r="164" spans="1:101" x14ac:dyDescent="0.25">
      <c r="A164" s="27"/>
      <c r="F164" s="6"/>
      <c r="K164" s="6"/>
      <c r="P164" s="6"/>
      <c r="U164" s="6"/>
      <c r="Z164" s="6"/>
      <c r="AE164" s="6"/>
      <c r="AJ164" s="6"/>
      <c r="AO164" s="6"/>
      <c r="AT164" s="6"/>
      <c r="AY164" s="6"/>
      <c r="BD164" s="6"/>
      <c r="BI164" s="6"/>
      <c r="BN164" s="6"/>
      <c r="BS164" s="6"/>
      <c r="BX164" s="6"/>
      <c r="CC164" s="6"/>
      <c r="CH164" s="6"/>
      <c r="CM164" s="6"/>
      <c r="CR164" s="6"/>
      <c r="CW164" s="6"/>
    </row>
    <row r="165" spans="1:101" x14ac:dyDescent="0.25">
      <c r="A165" s="27"/>
      <c r="F165" s="6"/>
      <c r="K165" s="6"/>
      <c r="P165" s="6"/>
      <c r="U165" s="6"/>
      <c r="Z165" s="6"/>
      <c r="AE165" s="6"/>
      <c r="AJ165" s="6"/>
      <c r="AO165" s="6"/>
      <c r="AT165" s="6"/>
      <c r="AY165" s="6"/>
      <c r="BD165" s="6"/>
      <c r="BI165" s="6"/>
      <c r="BN165" s="6"/>
      <c r="BS165" s="6"/>
      <c r="BX165" s="6"/>
      <c r="CC165" s="6"/>
      <c r="CH165" s="6"/>
      <c r="CM165" s="6"/>
      <c r="CR165" s="6"/>
      <c r="CW165" s="6"/>
    </row>
    <row r="166" spans="1:101" x14ac:dyDescent="0.25">
      <c r="A166" s="27"/>
      <c r="F166" s="6"/>
      <c r="K166" s="6"/>
      <c r="P166" s="6"/>
      <c r="U166" s="6"/>
      <c r="Z166" s="6"/>
      <c r="AE166" s="6"/>
      <c r="AJ166" s="6"/>
      <c r="AO166" s="6"/>
      <c r="AT166" s="6"/>
      <c r="AY166" s="6"/>
      <c r="BD166" s="6"/>
      <c r="BI166" s="6"/>
      <c r="BN166" s="6"/>
      <c r="BS166" s="6"/>
      <c r="BX166" s="6"/>
      <c r="CC166" s="6"/>
      <c r="CH166" s="6"/>
      <c r="CM166" s="6"/>
      <c r="CR166" s="6"/>
      <c r="CW166" s="6"/>
    </row>
    <row r="167" spans="1:101" x14ac:dyDescent="0.25">
      <c r="A167" s="27"/>
      <c r="F167" s="6"/>
      <c r="K167" s="6"/>
      <c r="P167" s="6"/>
      <c r="U167" s="6"/>
      <c r="Z167" s="6"/>
      <c r="AE167" s="6"/>
      <c r="AJ167" s="6"/>
      <c r="AO167" s="6"/>
      <c r="AT167" s="6"/>
      <c r="AY167" s="6"/>
      <c r="BD167" s="6"/>
      <c r="BI167" s="6"/>
      <c r="BN167" s="6"/>
      <c r="BS167" s="6"/>
      <c r="BX167" s="6"/>
      <c r="CC167" s="6"/>
      <c r="CH167" s="6"/>
      <c r="CM167" s="6"/>
      <c r="CR167" s="6"/>
      <c r="CW167" s="6"/>
    </row>
    <row r="168" spans="1:101" x14ac:dyDescent="0.25">
      <c r="A168" s="27"/>
      <c r="F168" s="6"/>
      <c r="K168" s="6"/>
      <c r="P168" s="6"/>
      <c r="U168" s="6"/>
      <c r="Z168" s="6"/>
      <c r="AE168" s="6"/>
      <c r="AJ168" s="6"/>
      <c r="AO168" s="6"/>
      <c r="AT168" s="6"/>
      <c r="AY168" s="6"/>
      <c r="BD168" s="6"/>
      <c r="BI168" s="6"/>
      <c r="BN168" s="6"/>
      <c r="BS168" s="6"/>
      <c r="BX168" s="6"/>
      <c r="CC168" s="6"/>
      <c r="CH168" s="6"/>
      <c r="CM168" s="6"/>
      <c r="CR168" s="6"/>
      <c r="CW168" s="6"/>
    </row>
    <row r="169" spans="1:101" x14ac:dyDescent="0.25">
      <c r="A169" s="27"/>
      <c r="F169" s="6"/>
      <c r="K169" s="6"/>
      <c r="P169" s="6"/>
      <c r="U169" s="6"/>
      <c r="Z169" s="6"/>
      <c r="AE169" s="6"/>
      <c r="AJ169" s="6"/>
      <c r="AO169" s="6"/>
      <c r="AT169" s="6"/>
      <c r="AY169" s="6"/>
      <c r="BD169" s="6"/>
      <c r="BI169" s="6"/>
      <c r="BN169" s="6"/>
      <c r="BS169" s="6"/>
      <c r="BX169" s="6"/>
      <c r="CC169" s="6"/>
      <c r="CH169" s="6"/>
      <c r="CM169" s="6"/>
      <c r="CR169" s="6"/>
      <c r="CW169" s="6"/>
    </row>
    <row r="170" spans="1:101" x14ac:dyDescent="0.25">
      <c r="A170" s="27"/>
      <c r="F170" s="6"/>
      <c r="K170" s="6"/>
      <c r="P170" s="6"/>
      <c r="U170" s="6"/>
      <c r="Z170" s="6"/>
      <c r="AE170" s="6"/>
      <c r="AJ170" s="6"/>
      <c r="AO170" s="6"/>
      <c r="AT170" s="6"/>
      <c r="AY170" s="6"/>
      <c r="BD170" s="6"/>
      <c r="BI170" s="6"/>
      <c r="BN170" s="6"/>
      <c r="BS170" s="6"/>
      <c r="BX170" s="6"/>
      <c r="CC170" s="6"/>
      <c r="CH170" s="6"/>
      <c r="CM170" s="6"/>
      <c r="CR170" s="6"/>
      <c r="CW170" s="6"/>
    </row>
    <row r="171" spans="1:101" x14ac:dyDescent="0.25">
      <c r="A171" s="27"/>
      <c r="F171" s="6"/>
      <c r="K171" s="6"/>
      <c r="P171" s="6"/>
      <c r="U171" s="6"/>
      <c r="Z171" s="6"/>
      <c r="AE171" s="6"/>
      <c r="AJ171" s="6"/>
      <c r="AO171" s="6"/>
      <c r="AT171" s="6"/>
      <c r="AY171" s="6"/>
      <c r="BD171" s="6"/>
      <c r="BI171" s="6"/>
      <c r="BN171" s="6"/>
      <c r="BS171" s="6"/>
      <c r="BX171" s="6"/>
      <c r="CC171" s="6"/>
      <c r="CH171" s="6"/>
      <c r="CM171" s="6"/>
      <c r="CR171" s="6"/>
      <c r="CW171" s="6"/>
    </row>
    <row r="172" spans="1:101" x14ac:dyDescent="0.25">
      <c r="A172" s="27"/>
      <c r="F172" s="6"/>
      <c r="K172" s="6"/>
      <c r="P172" s="6"/>
      <c r="U172" s="6"/>
      <c r="Z172" s="6"/>
      <c r="AE172" s="6"/>
      <c r="AJ172" s="6"/>
      <c r="AO172" s="6"/>
      <c r="AT172" s="6"/>
      <c r="AY172" s="6"/>
      <c r="BD172" s="6"/>
      <c r="BI172" s="6"/>
      <c r="BN172" s="6"/>
      <c r="BS172" s="6"/>
      <c r="BX172" s="6"/>
      <c r="CC172" s="6"/>
      <c r="CH172" s="6"/>
      <c r="CM172" s="6"/>
      <c r="CR172" s="6"/>
      <c r="CW172" s="6"/>
    </row>
    <row r="173" spans="1:101" x14ac:dyDescent="0.25">
      <c r="A173" s="27"/>
      <c r="F173" s="6"/>
      <c r="K173" s="6"/>
      <c r="P173" s="6"/>
      <c r="U173" s="6"/>
      <c r="Z173" s="6"/>
      <c r="AE173" s="6"/>
      <c r="AJ173" s="6"/>
      <c r="AO173" s="6"/>
      <c r="AT173" s="6"/>
      <c r="AY173" s="6"/>
      <c r="BD173" s="6"/>
      <c r="BI173" s="6"/>
      <c r="BN173" s="6"/>
      <c r="BS173" s="6"/>
      <c r="BX173" s="6"/>
      <c r="CC173" s="6"/>
      <c r="CH173" s="6"/>
      <c r="CM173" s="6"/>
      <c r="CR173" s="6"/>
      <c r="CW173" s="6"/>
    </row>
    <row r="174" spans="1:101" x14ac:dyDescent="0.25">
      <c r="A174" s="27"/>
      <c r="F174" s="6"/>
      <c r="K174" s="6"/>
      <c r="P174" s="6"/>
      <c r="U174" s="6"/>
      <c r="Z174" s="6"/>
      <c r="AE174" s="6"/>
      <c r="AJ174" s="6"/>
      <c r="AO174" s="6"/>
      <c r="AT174" s="6"/>
      <c r="AY174" s="6"/>
      <c r="BD174" s="6"/>
      <c r="BI174" s="6"/>
      <c r="BN174" s="6"/>
      <c r="BS174" s="6"/>
      <c r="BX174" s="6"/>
      <c r="CC174" s="6"/>
      <c r="CH174" s="6"/>
      <c r="CM174" s="6"/>
      <c r="CR174" s="6"/>
      <c r="CW174" s="6"/>
    </row>
    <row r="175" spans="1:101" x14ac:dyDescent="0.25">
      <c r="A175" s="27"/>
      <c r="F175" s="6"/>
      <c r="K175" s="6"/>
      <c r="P175" s="6"/>
      <c r="U175" s="6"/>
      <c r="Z175" s="6"/>
      <c r="AE175" s="6"/>
      <c r="AJ175" s="6"/>
      <c r="AO175" s="6"/>
      <c r="AT175" s="6"/>
      <c r="AY175" s="6"/>
      <c r="BD175" s="6"/>
      <c r="BI175" s="6"/>
      <c r="BN175" s="6"/>
      <c r="BS175" s="6"/>
      <c r="BX175" s="6"/>
      <c r="CC175" s="6"/>
      <c r="CH175" s="6"/>
      <c r="CM175" s="6"/>
      <c r="CR175" s="6"/>
      <c r="CW175" s="6"/>
    </row>
    <row r="176" spans="1:101" x14ac:dyDescent="0.25">
      <c r="A176" s="27"/>
      <c r="F176" s="6"/>
      <c r="K176" s="6"/>
      <c r="P176" s="6"/>
      <c r="U176" s="6"/>
      <c r="Z176" s="6"/>
      <c r="AE176" s="6"/>
      <c r="AJ176" s="6"/>
      <c r="AO176" s="6"/>
      <c r="AT176" s="6"/>
      <c r="AY176" s="6"/>
      <c r="BD176" s="6"/>
      <c r="BI176" s="6"/>
      <c r="BN176" s="6"/>
      <c r="BS176" s="6"/>
      <c r="BX176" s="6"/>
      <c r="CC176" s="6"/>
      <c r="CH176" s="6"/>
      <c r="CM176" s="6"/>
      <c r="CR176" s="6"/>
      <c r="CW176" s="6"/>
    </row>
    <row r="177" spans="1:101" x14ac:dyDescent="0.25">
      <c r="A177" s="27"/>
      <c r="F177" s="6"/>
      <c r="K177" s="6"/>
      <c r="P177" s="6"/>
      <c r="U177" s="6"/>
      <c r="Z177" s="6"/>
      <c r="AE177" s="6"/>
      <c r="AJ177" s="6"/>
      <c r="AO177" s="6"/>
      <c r="AT177" s="6"/>
      <c r="AY177" s="6"/>
      <c r="BD177" s="6"/>
      <c r="BI177" s="6"/>
      <c r="BN177" s="6"/>
      <c r="BS177" s="6"/>
      <c r="BX177" s="6"/>
      <c r="CC177" s="6"/>
      <c r="CH177" s="6"/>
      <c r="CM177" s="6"/>
      <c r="CR177" s="6"/>
      <c r="CW177" s="6"/>
    </row>
    <row r="178" spans="1:101" x14ac:dyDescent="0.25">
      <c r="A178" s="27"/>
      <c r="F178" s="6"/>
      <c r="K178" s="6"/>
      <c r="P178" s="6"/>
      <c r="U178" s="6"/>
      <c r="Z178" s="6"/>
      <c r="AE178" s="6"/>
      <c r="AJ178" s="6"/>
      <c r="AO178" s="6"/>
      <c r="AT178" s="6"/>
      <c r="AY178" s="6"/>
      <c r="BD178" s="6"/>
      <c r="BI178" s="6"/>
      <c r="BN178" s="6"/>
      <c r="BS178" s="6"/>
      <c r="BX178" s="6"/>
      <c r="CC178" s="6"/>
      <c r="CH178" s="6"/>
      <c r="CM178" s="6"/>
      <c r="CR178" s="6"/>
      <c r="CW178" s="6"/>
    </row>
    <row r="179" spans="1:101" x14ac:dyDescent="0.25">
      <c r="A179" s="27"/>
      <c r="F179" s="6"/>
      <c r="K179" s="6"/>
      <c r="P179" s="6"/>
      <c r="U179" s="6"/>
      <c r="Z179" s="6"/>
      <c r="AE179" s="6"/>
      <c r="AJ179" s="6"/>
      <c r="AO179" s="6"/>
      <c r="AT179" s="6"/>
      <c r="AY179" s="6"/>
      <c r="BD179" s="6"/>
      <c r="BI179" s="6"/>
      <c r="BN179" s="6"/>
      <c r="BS179" s="6"/>
      <c r="BX179" s="6"/>
      <c r="CC179" s="6"/>
      <c r="CH179" s="6"/>
      <c r="CM179" s="6"/>
      <c r="CR179" s="6"/>
      <c r="CW179" s="6"/>
    </row>
    <row r="180" spans="1:101" x14ac:dyDescent="0.25">
      <c r="A180" s="27"/>
      <c r="F180" s="6"/>
      <c r="K180" s="6"/>
      <c r="P180" s="6"/>
      <c r="U180" s="6"/>
      <c r="Z180" s="6"/>
      <c r="AE180" s="6"/>
      <c r="AJ180" s="6"/>
      <c r="AO180" s="6"/>
      <c r="AT180" s="6"/>
      <c r="AY180" s="6"/>
      <c r="BD180" s="6"/>
      <c r="BI180" s="6"/>
      <c r="BN180" s="6"/>
      <c r="BS180" s="6"/>
      <c r="BX180" s="6"/>
      <c r="CC180" s="6"/>
      <c r="CH180" s="6"/>
      <c r="CM180" s="6"/>
      <c r="CR180" s="6"/>
      <c r="CW180" s="6"/>
    </row>
    <row r="181" spans="1:101" x14ac:dyDescent="0.25">
      <c r="A181" s="27"/>
      <c r="F181" s="6"/>
      <c r="K181" s="6"/>
      <c r="P181" s="6"/>
      <c r="U181" s="6"/>
      <c r="Z181" s="6"/>
      <c r="AE181" s="6"/>
      <c r="AJ181" s="6"/>
      <c r="AO181" s="6"/>
      <c r="AT181" s="6"/>
      <c r="AY181" s="6"/>
      <c r="BD181" s="6"/>
      <c r="BI181" s="6"/>
      <c r="BN181" s="6"/>
      <c r="BS181" s="6"/>
      <c r="BX181" s="6"/>
      <c r="CC181" s="6"/>
      <c r="CH181" s="6"/>
      <c r="CM181" s="6"/>
      <c r="CR181" s="6"/>
      <c r="CW181" s="6"/>
    </row>
    <row r="182" spans="1:101" x14ac:dyDescent="0.25">
      <c r="A182" s="27"/>
      <c r="F182" s="6"/>
      <c r="K182" s="6"/>
      <c r="P182" s="6"/>
      <c r="U182" s="6"/>
      <c r="Z182" s="6"/>
      <c r="AE182" s="6"/>
      <c r="AJ182" s="6"/>
      <c r="AO182" s="6"/>
      <c r="AT182" s="6"/>
      <c r="AY182" s="6"/>
      <c r="BD182" s="6"/>
      <c r="BI182" s="6"/>
      <c r="BN182" s="6"/>
      <c r="BS182" s="6"/>
      <c r="BX182" s="6"/>
      <c r="CC182" s="6"/>
      <c r="CH182" s="6"/>
      <c r="CM182" s="6"/>
      <c r="CR182" s="6"/>
      <c r="CW182" s="6"/>
    </row>
    <row r="183" spans="1:101" x14ac:dyDescent="0.25">
      <c r="A183" s="27"/>
      <c r="F183" s="6"/>
      <c r="K183" s="6"/>
      <c r="P183" s="6"/>
      <c r="U183" s="6"/>
      <c r="Z183" s="6"/>
      <c r="AE183" s="6"/>
      <c r="AJ183" s="6"/>
      <c r="AO183" s="6"/>
      <c r="AT183" s="6"/>
      <c r="AY183" s="6"/>
      <c r="BD183" s="6"/>
      <c r="BI183" s="6"/>
      <c r="BN183" s="6"/>
      <c r="BS183" s="6"/>
      <c r="BX183" s="6"/>
      <c r="CC183" s="6"/>
      <c r="CH183" s="6"/>
      <c r="CM183" s="6"/>
      <c r="CR183" s="6"/>
      <c r="CW183" s="6"/>
    </row>
    <row r="184" spans="1:101" x14ac:dyDescent="0.25">
      <c r="A184" s="27"/>
      <c r="F184" s="6"/>
      <c r="K184" s="6"/>
      <c r="P184" s="6"/>
      <c r="U184" s="6"/>
      <c r="Z184" s="6"/>
      <c r="AE184" s="6"/>
      <c r="AJ184" s="6"/>
      <c r="AO184" s="6"/>
      <c r="AT184" s="6"/>
      <c r="AY184" s="6"/>
      <c r="BD184" s="6"/>
      <c r="BI184" s="6"/>
      <c r="BN184" s="6"/>
      <c r="BS184" s="6"/>
      <c r="BX184" s="6"/>
      <c r="CC184" s="6"/>
      <c r="CH184" s="6"/>
      <c r="CM184" s="6"/>
      <c r="CR184" s="6"/>
      <c r="CW184" s="6"/>
    </row>
    <row r="185" spans="1:101" x14ac:dyDescent="0.25">
      <c r="A185" s="27"/>
      <c r="F185" s="6"/>
      <c r="K185" s="6"/>
      <c r="P185" s="6"/>
      <c r="U185" s="6"/>
      <c r="Z185" s="6"/>
      <c r="AE185" s="6"/>
      <c r="AJ185" s="6"/>
      <c r="AO185" s="6"/>
      <c r="AT185" s="6"/>
      <c r="AY185" s="6"/>
      <c r="BD185" s="6"/>
      <c r="BI185" s="6"/>
      <c r="BN185" s="6"/>
      <c r="BS185" s="6"/>
      <c r="BX185" s="6"/>
      <c r="CC185" s="6"/>
      <c r="CH185" s="6"/>
      <c r="CM185" s="6"/>
      <c r="CR185" s="6"/>
      <c r="CW185" s="6"/>
    </row>
    <row r="186" spans="1:101" x14ac:dyDescent="0.25">
      <c r="A186" s="27"/>
      <c r="F186" s="6"/>
      <c r="K186" s="6"/>
      <c r="P186" s="6"/>
      <c r="U186" s="6"/>
      <c r="Z186" s="6"/>
      <c r="AE186" s="6"/>
      <c r="AJ186" s="6"/>
      <c r="AO186" s="6"/>
      <c r="AT186" s="6"/>
      <c r="AY186" s="6"/>
      <c r="BD186" s="6"/>
      <c r="BI186" s="6"/>
      <c r="BN186" s="6"/>
      <c r="BS186" s="6"/>
      <c r="BX186" s="6"/>
      <c r="CC186" s="6"/>
      <c r="CH186" s="6"/>
      <c r="CM186" s="6"/>
      <c r="CR186" s="6"/>
      <c r="CW186" s="6"/>
    </row>
    <row r="187" spans="1:101" x14ac:dyDescent="0.25">
      <c r="A187" s="27"/>
      <c r="F187" s="6"/>
      <c r="K187" s="6"/>
      <c r="P187" s="6"/>
      <c r="U187" s="6"/>
      <c r="Z187" s="6"/>
      <c r="AE187" s="6"/>
      <c r="AJ187" s="6"/>
      <c r="AO187" s="6"/>
      <c r="AT187" s="6"/>
      <c r="AY187" s="6"/>
      <c r="BD187" s="6"/>
      <c r="BI187" s="6"/>
      <c r="BN187" s="6"/>
      <c r="BS187" s="6"/>
      <c r="BX187" s="6"/>
      <c r="CC187" s="6"/>
      <c r="CH187" s="6"/>
      <c r="CM187" s="6"/>
      <c r="CR187" s="6"/>
      <c r="CW187" s="6"/>
    </row>
    <row r="188" spans="1:101" x14ac:dyDescent="0.25">
      <c r="A188" s="27"/>
      <c r="F188" s="6"/>
      <c r="K188" s="6"/>
      <c r="P188" s="6"/>
      <c r="U188" s="6"/>
      <c r="Z188" s="6"/>
      <c r="AE188" s="6"/>
      <c r="AJ188" s="6"/>
      <c r="AO188" s="6"/>
      <c r="AT188" s="6"/>
      <c r="AY188" s="6"/>
      <c r="BD188" s="6"/>
      <c r="BI188" s="6"/>
      <c r="BN188" s="6"/>
      <c r="BS188" s="6"/>
      <c r="BX188" s="6"/>
      <c r="CC188" s="6"/>
      <c r="CH188" s="6"/>
      <c r="CM188" s="6"/>
      <c r="CR188" s="6"/>
      <c r="CW188" s="6"/>
    </row>
    <row r="189" spans="1:101" x14ac:dyDescent="0.25">
      <c r="A189" s="27"/>
      <c r="F189" s="6"/>
      <c r="K189" s="6"/>
      <c r="P189" s="6"/>
      <c r="U189" s="6"/>
      <c r="Z189" s="6"/>
      <c r="AE189" s="6"/>
      <c r="AJ189" s="6"/>
      <c r="AO189" s="6"/>
      <c r="AT189" s="6"/>
      <c r="AY189" s="6"/>
      <c r="BD189" s="6"/>
      <c r="BI189" s="6"/>
      <c r="BN189" s="6"/>
      <c r="BS189" s="6"/>
      <c r="BX189" s="6"/>
      <c r="CC189" s="6"/>
      <c r="CH189" s="6"/>
      <c r="CM189" s="6"/>
      <c r="CR189" s="6"/>
      <c r="CW189" s="6"/>
    </row>
    <row r="190" spans="1:101" x14ac:dyDescent="0.25">
      <c r="A190" s="27"/>
      <c r="F190" s="6"/>
      <c r="K190" s="6"/>
      <c r="P190" s="6"/>
      <c r="U190" s="6"/>
      <c r="Z190" s="6"/>
      <c r="AE190" s="6"/>
      <c r="AJ190" s="6"/>
      <c r="AO190" s="6"/>
      <c r="AT190" s="6"/>
      <c r="AY190" s="6"/>
      <c r="BD190" s="6"/>
      <c r="BI190" s="6"/>
      <c r="BN190" s="6"/>
      <c r="BS190" s="6"/>
      <c r="BX190" s="6"/>
      <c r="CC190" s="6"/>
      <c r="CH190" s="6"/>
      <c r="CM190" s="6"/>
      <c r="CR190" s="6"/>
      <c r="CW190" s="6"/>
    </row>
    <row r="191" spans="1:101" x14ac:dyDescent="0.25">
      <c r="A191" s="27"/>
      <c r="F191" s="6"/>
      <c r="K191" s="6"/>
      <c r="P191" s="6"/>
      <c r="U191" s="6"/>
      <c r="Z191" s="6"/>
      <c r="AE191" s="6"/>
      <c r="AJ191" s="6"/>
      <c r="AO191" s="6"/>
      <c r="AT191" s="6"/>
      <c r="AY191" s="6"/>
      <c r="BD191" s="6"/>
      <c r="BI191" s="6"/>
      <c r="BN191" s="6"/>
      <c r="BS191" s="6"/>
      <c r="BX191" s="6"/>
      <c r="CC191" s="6"/>
      <c r="CH191" s="6"/>
      <c r="CM191" s="6"/>
      <c r="CR191" s="6"/>
      <c r="CW191" s="6"/>
    </row>
    <row r="192" spans="1:101" x14ac:dyDescent="0.25">
      <c r="A192" s="27"/>
      <c r="F192" s="6"/>
      <c r="K192" s="6"/>
      <c r="P192" s="6"/>
      <c r="U192" s="6"/>
      <c r="Z192" s="6"/>
      <c r="AE192" s="6"/>
      <c r="AJ192" s="6"/>
      <c r="AO192" s="6"/>
      <c r="AT192" s="6"/>
      <c r="AY192" s="6"/>
      <c r="BD192" s="6"/>
      <c r="BI192" s="6"/>
      <c r="BN192" s="6"/>
      <c r="BS192" s="6"/>
      <c r="BX192" s="6"/>
      <c r="CC192" s="6"/>
      <c r="CH192" s="6"/>
      <c r="CM192" s="6"/>
      <c r="CR192" s="6"/>
      <c r="CW192" s="6"/>
    </row>
    <row r="193" spans="1:101" x14ac:dyDescent="0.25">
      <c r="A193" s="27"/>
      <c r="F193" s="6"/>
      <c r="K193" s="6"/>
      <c r="P193" s="6"/>
      <c r="U193" s="6"/>
      <c r="Z193" s="6"/>
      <c r="AE193" s="6"/>
      <c r="AJ193" s="6"/>
      <c r="AO193" s="6"/>
      <c r="AT193" s="6"/>
      <c r="AY193" s="6"/>
      <c r="BD193" s="6"/>
      <c r="BI193" s="6"/>
      <c r="BN193" s="6"/>
      <c r="BS193" s="6"/>
      <c r="BX193" s="6"/>
      <c r="CC193" s="6"/>
      <c r="CH193" s="6"/>
      <c r="CM193" s="6"/>
      <c r="CR193" s="6"/>
      <c r="CW193" s="6"/>
    </row>
    <row r="194" spans="1:101" x14ac:dyDescent="0.25">
      <c r="A194" s="27"/>
      <c r="F194" s="6"/>
      <c r="K194" s="6"/>
      <c r="P194" s="6"/>
      <c r="U194" s="6"/>
      <c r="Z194" s="6"/>
      <c r="AE194" s="6"/>
      <c r="AJ194" s="6"/>
      <c r="AO194" s="6"/>
      <c r="AT194" s="6"/>
      <c r="AY194" s="6"/>
      <c r="BD194" s="6"/>
      <c r="BI194" s="6"/>
      <c r="BN194" s="6"/>
      <c r="BS194" s="6"/>
      <c r="BX194" s="6"/>
      <c r="CC194" s="6"/>
      <c r="CH194" s="6"/>
      <c r="CM194" s="6"/>
      <c r="CR194" s="6"/>
      <c r="CW194" s="6"/>
    </row>
    <row r="195" spans="1:101" x14ac:dyDescent="0.25">
      <c r="A195" s="27"/>
      <c r="F195" s="6"/>
      <c r="K195" s="6"/>
      <c r="P195" s="6"/>
      <c r="U195" s="6"/>
      <c r="Z195" s="6"/>
      <c r="AE195" s="6"/>
      <c r="AJ195" s="6"/>
      <c r="AO195" s="6"/>
      <c r="AT195" s="6"/>
      <c r="AY195" s="6"/>
      <c r="BD195" s="6"/>
      <c r="BI195" s="6"/>
      <c r="BN195" s="6"/>
      <c r="BS195" s="6"/>
      <c r="BX195" s="6"/>
      <c r="CC195" s="6"/>
      <c r="CH195" s="6"/>
      <c r="CM195" s="6"/>
      <c r="CR195" s="6"/>
      <c r="CW195" s="6"/>
    </row>
    <row r="196" spans="1:101" x14ac:dyDescent="0.25">
      <c r="A196" s="27"/>
      <c r="F196" s="6"/>
      <c r="K196" s="6"/>
      <c r="P196" s="6"/>
      <c r="U196" s="6"/>
      <c r="Z196" s="6"/>
      <c r="AE196" s="6"/>
      <c r="AJ196" s="6"/>
      <c r="AO196" s="6"/>
      <c r="AT196" s="6"/>
      <c r="AY196" s="6"/>
      <c r="BD196" s="6"/>
      <c r="BI196" s="6"/>
      <c r="BN196" s="6"/>
      <c r="BS196" s="6"/>
      <c r="BX196" s="6"/>
      <c r="CC196" s="6"/>
      <c r="CH196" s="6"/>
      <c r="CM196" s="6"/>
      <c r="CR196" s="6"/>
      <c r="CW196" s="6"/>
    </row>
    <row r="197" spans="1:101" x14ac:dyDescent="0.25">
      <c r="A197" s="27"/>
      <c r="F197" s="6"/>
      <c r="K197" s="6"/>
      <c r="P197" s="6"/>
      <c r="U197" s="6"/>
      <c r="Z197" s="6"/>
      <c r="AE197" s="6"/>
      <c r="AJ197" s="6"/>
      <c r="AO197" s="6"/>
      <c r="AT197" s="6"/>
      <c r="AY197" s="6"/>
      <c r="BD197" s="6"/>
      <c r="BI197" s="6"/>
      <c r="BN197" s="6"/>
      <c r="BS197" s="6"/>
      <c r="BX197" s="6"/>
      <c r="CC197" s="6"/>
      <c r="CH197" s="6"/>
      <c r="CM197" s="6"/>
      <c r="CR197" s="6"/>
      <c r="CW197" s="6"/>
    </row>
    <row r="198" spans="1:101" x14ac:dyDescent="0.25">
      <c r="A198" s="27"/>
      <c r="F198" s="6"/>
      <c r="K198" s="6"/>
      <c r="P198" s="6"/>
      <c r="U198" s="6"/>
      <c r="Z198" s="6"/>
      <c r="AE198" s="6"/>
      <c r="AJ198" s="6"/>
      <c r="AO198" s="6"/>
      <c r="AT198" s="6"/>
      <c r="AY198" s="6"/>
      <c r="BD198" s="6"/>
      <c r="BI198" s="6"/>
      <c r="BN198" s="6"/>
      <c r="BS198" s="6"/>
      <c r="BX198" s="6"/>
      <c r="CC198" s="6"/>
      <c r="CH198" s="6"/>
      <c r="CM198" s="6"/>
      <c r="CR198" s="6"/>
      <c r="CW198" s="6"/>
    </row>
    <row r="199" spans="1:101" x14ac:dyDescent="0.25">
      <c r="A199" s="27"/>
      <c r="F199" s="6"/>
      <c r="K199" s="6"/>
      <c r="P199" s="6"/>
      <c r="U199" s="6"/>
      <c r="Z199" s="6"/>
      <c r="AE199" s="6"/>
      <c r="AJ199" s="6"/>
      <c r="AO199" s="6"/>
      <c r="AT199" s="6"/>
      <c r="AY199" s="6"/>
      <c r="BD199" s="6"/>
      <c r="BI199" s="6"/>
      <c r="BN199" s="6"/>
      <c r="BS199" s="6"/>
      <c r="BX199" s="6"/>
      <c r="CC199" s="6"/>
      <c r="CH199" s="6"/>
      <c r="CM199" s="6"/>
      <c r="CR199" s="6"/>
      <c r="CW199" s="6"/>
    </row>
    <row r="200" spans="1:101" x14ac:dyDescent="0.25">
      <c r="A200" s="27"/>
      <c r="F200" s="6"/>
      <c r="K200" s="6"/>
      <c r="P200" s="6"/>
      <c r="U200" s="6"/>
      <c r="Z200" s="6"/>
      <c r="AE200" s="6"/>
      <c r="AJ200" s="6"/>
      <c r="AO200" s="6"/>
      <c r="AT200" s="6"/>
      <c r="AY200" s="6"/>
      <c r="BD200" s="6"/>
      <c r="BI200" s="6"/>
      <c r="BN200" s="6"/>
      <c r="BS200" s="6"/>
      <c r="BX200" s="6"/>
      <c r="CC200" s="6"/>
      <c r="CH200" s="6"/>
      <c r="CM200" s="6"/>
      <c r="CR200" s="6"/>
      <c r="CW200" s="6"/>
    </row>
    <row r="201" spans="1:101" x14ac:dyDescent="0.25">
      <c r="A201" s="27"/>
      <c r="F201" s="6"/>
      <c r="K201" s="6"/>
      <c r="P201" s="6"/>
      <c r="U201" s="6"/>
      <c r="Z201" s="6"/>
      <c r="AE201" s="6"/>
      <c r="AJ201" s="6"/>
      <c r="AO201" s="6"/>
      <c r="AT201" s="6"/>
      <c r="AY201" s="6"/>
      <c r="BD201" s="6"/>
      <c r="BI201" s="6"/>
      <c r="BN201" s="6"/>
      <c r="BS201" s="6"/>
      <c r="BX201" s="6"/>
      <c r="CC201" s="6"/>
      <c r="CH201" s="6"/>
      <c r="CM201" s="6"/>
      <c r="CR201" s="6"/>
      <c r="CW201" s="6"/>
    </row>
    <row r="202" spans="1:101" x14ac:dyDescent="0.25">
      <c r="A202" s="27"/>
      <c r="F202" s="6"/>
      <c r="K202" s="6"/>
      <c r="P202" s="6"/>
      <c r="U202" s="6"/>
      <c r="Z202" s="6"/>
      <c r="AE202" s="6"/>
      <c r="AJ202" s="6"/>
      <c r="AO202" s="6"/>
      <c r="AT202" s="6"/>
      <c r="AY202" s="6"/>
      <c r="BD202" s="6"/>
      <c r="BI202" s="6"/>
      <c r="BN202" s="6"/>
      <c r="BS202" s="6"/>
      <c r="BX202" s="6"/>
      <c r="CC202" s="6"/>
      <c r="CH202" s="6"/>
      <c r="CM202" s="6"/>
      <c r="CR202" s="6"/>
      <c r="CW202" s="6"/>
    </row>
    <row r="203" spans="1:101" x14ac:dyDescent="0.25">
      <c r="A203" s="27"/>
      <c r="F203" s="6"/>
      <c r="K203" s="6"/>
      <c r="P203" s="6"/>
      <c r="U203" s="6"/>
      <c r="Z203" s="6"/>
      <c r="AE203" s="6"/>
      <c r="AJ203" s="6"/>
      <c r="AO203" s="6"/>
      <c r="AT203" s="6"/>
      <c r="AY203" s="6"/>
      <c r="BD203" s="6"/>
      <c r="BI203" s="6"/>
      <c r="BN203" s="6"/>
      <c r="BS203" s="6"/>
      <c r="BX203" s="6"/>
      <c r="CC203" s="6"/>
      <c r="CH203" s="6"/>
      <c r="CM203" s="6"/>
      <c r="CR203" s="6"/>
      <c r="CW203" s="6"/>
    </row>
    <row r="204" spans="1:101" x14ac:dyDescent="0.25">
      <c r="A204" s="27"/>
      <c r="F204" s="6"/>
      <c r="K204" s="6"/>
      <c r="P204" s="6"/>
      <c r="U204" s="6"/>
      <c r="Z204" s="6"/>
      <c r="AE204" s="6"/>
      <c r="AJ204" s="6"/>
      <c r="AO204" s="6"/>
      <c r="AT204" s="6"/>
      <c r="AY204" s="6"/>
      <c r="BD204" s="6"/>
      <c r="BI204" s="6"/>
      <c r="BN204" s="6"/>
      <c r="BS204" s="6"/>
      <c r="BX204" s="6"/>
      <c r="CC204" s="6"/>
      <c r="CH204" s="6"/>
      <c r="CM204" s="6"/>
      <c r="CR204" s="6"/>
      <c r="CW204" s="6"/>
    </row>
    <row r="205" spans="1:101" x14ac:dyDescent="0.25">
      <c r="A205" s="27"/>
      <c r="F205" s="6"/>
      <c r="K205" s="6"/>
      <c r="P205" s="6"/>
      <c r="U205" s="6"/>
      <c r="Z205" s="6"/>
      <c r="AE205" s="6"/>
      <c r="AJ205" s="6"/>
      <c r="AO205" s="6"/>
      <c r="AT205" s="6"/>
      <c r="AY205" s="6"/>
      <c r="BD205" s="6"/>
      <c r="BI205" s="6"/>
      <c r="BN205" s="6"/>
      <c r="BS205" s="6"/>
      <c r="BX205" s="6"/>
      <c r="CC205" s="6"/>
      <c r="CH205" s="6"/>
      <c r="CM205" s="6"/>
      <c r="CR205" s="6"/>
      <c r="CW205" s="6"/>
    </row>
    <row r="206" spans="1:101" x14ac:dyDescent="0.25">
      <c r="A206" s="27"/>
      <c r="F206" s="6"/>
      <c r="K206" s="6"/>
      <c r="P206" s="6"/>
      <c r="U206" s="6"/>
      <c r="Z206" s="6"/>
      <c r="AE206" s="6"/>
      <c r="AJ206" s="6"/>
      <c r="AO206" s="6"/>
      <c r="AT206" s="6"/>
      <c r="AY206" s="6"/>
      <c r="BD206" s="6"/>
      <c r="BI206" s="6"/>
      <c r="BN206" s="6"/>
      <c r="BS206" s="6"/>
      <c r="BX206" s="6"/>
      <c r="CC206" s="6"/>
      <c r="CH206" s="6"/>
      <c r="CM206" s="6"/>
      <c r="CR206" s="6"/>
      <c r="CW206" s="6"/>
    </row>
    <row r="207" spans="1:101" x14ac:dyDescent="0.25">
      <c r="A207" s="27"/>
      <c r="F207" s="6"/>
      <c r="K207" s="6"/>
      <c r="P207" s="6"/>
      <c r="U207" s="6"/>
      <c r="Z207" s="6"/>
      <c r="AE207" s="6"/>
      <c r="AJ207" s="6"/>
      <c r="AO207" s="6"/>
      <c r="AT207" s="6"/>
      <c r="AY207" s="6"/>
      <c r="BD207" s="6"/>
      <c r="BI207" s="6"/>
      <c r="BN207" s="6"/>
      <c r="BS207" s="6"/>
      <c r="BX207" s="6"/>
      <c r="CC207" s="6"/>
      <c r="CH207" s="6"/>
      <c r="CM207" s="6"/>
      <c r="CR207" s="6"/>
      <c r="CW207" s="6"/>
    </row>
    <row r="208" spans="1:101" x14ac:dyDescent="0.25">
      <c r="A208" s="27"/>
      <c r="F208" s="6"/>
      <c r="K208" s="6"/>
      <c r="P208" s="6"/>
      <c r="U208" s="6"/>
      <c r="Z208" s="6"/>
      <c r="AE208" s="6"/>
      <c r="AJ208" s="6"/>
      <c r="AO208" s="6"/>
      <c r="AT208" s="6"/>
      <c r="AY208" s="6"/>
      <c r="BD208" s="6"/>
      <c r="BI208" s="6"/>
      <c r="BN208" s="6"/>
      <c r="BS208" s="6"/>
      <c r="BX208" s="6"/>
      <c r="CC208" s="6"/>
      <c r="CH208" s="6"/>
      <c r="CM208" s="6"/>
      <c r="CR208" s="6"/>
      <c r="CW208" s="6"/>
    </row>
    <row r="209" spans="1:101" x14ac:dyDescent="0.25">
      <c r="A209" s="27"/>
      <c r="F209" s="6"/>
      <c r="K209" s="6"/>
      <c r="P209" s="6"/>
      <c r="U209" s="6"/>
      <c r="Z209" s="6"/>
      <c r="AE209" s="6"/>
      <c r="AJ209" s="6"/>
      <c r="AO209" s="6"/>
      <c r="AT209" s="6"/>
      <c r="AY209" s="6"/>
      <c r="BD209" s="6"/>
      <c r="BI209" s="6"/>
      <c r="BN209" s="6"/>
      <c r="BS209" s="6"/>
      <c r="BX209" s="6"/>
      <c r="CC209" s="6"/>
      <c r="CH209" s="6"/>
      <c r="CM209" s="6"/>
      <c r="CR209" s="6"/>
      <c r="CW209" s="6"/>
    </row>
    <row r="210" spans="1:101" x14ac:dyDescent="0.25">
      <c r="A210" s="27"/>
      <c r="F210" s="6"/>
      <c r="K210" s="6"/>
      <c r="P210" s="6"/>
      <c r="U210" s="6"/>
      <c r="Z210" s="6"/>
      <c r="AE210" s="6"/>
      <c r="AJ210" s="6"/>
      <c r="AO210" s="6"/>
      <c r="AT210" s="6"/>
      <c r="AY210" s="6"/>
      <c r="BD210" s="6"/>
      <c r="BI210" s="6"/>
      <c r="BN210" s="6"/>
      <c r="BS210" s="6"/>
      <c r="BX210" s="6"/>
      <c r="CC210" s="6"/>
      <c r="CH210" s="6"/>
      <c r="CM210" s="6"/>
      <c r="CR210" s="6"/>
      <c r="CW210" s="6"/>
    </row>
    <row r="211" spans="1:101" x14ac:dyDescent="0.25">
      <c r="A211" s="27"/>
      <c r="F211" s="6"/>
      <c r="K211" s="6"/>
      <c r="P211" s="6"/>
      <c r="U211" s="6"/>
      <c r="Z211" s="6"/>
      <c r="AE211" s="6"/>
      <c r="AJ211" s="6"/>
      <c r="AO211" s="6"/>
      <c r="AT211" s="6"/>
      <c r="AY211" s="6"/>
      <c r="BD211" s="6"/>
      <c r="BI211" s="6"/>
      <c r="BN211" s="6"/>
      <c r="BS211" s="6"/>
      <c r="BX211" s="6"/>
      <c r="CC211" s="6"/>
      <c r="CH211" s="6"/>
      <c r="CM211" s="6"/>
      <c r="CR211" s="6"/>
      <c r="CW211" s="6"/>
    </row>
    <row r="212" spans="1:101" x14ac:dyDescent="0.25">
      <c r="A212" s="27"/>
      <c r="F212" s="6"/>
      <c r="K212" s="6"/>
      <c r="P212" s="6"/>
      <c r="U212" s="6"/>
      <c r="Z212" s="6"/>
      <c r="AE212" s="6"/>
      <c r="AJ212" s="6"/>
      <c r="AO212" s="6"/>
      <c r="AT212" s="6"/>
      <c r="AY212" s="6"/>
      <c r="BD212" s="6"/>
      <c r="BI212" s="6"/>
      <c r="BN212" s="6"/>
      <c r="BS212" s="6"/>
      <c r="BX212" s="6"/>
      <c r="CC212" s="6"/>
      <c r="CH212" s="6"/>
      <c r="CM212" s="6"/>
      <c r="CR212" s="6"/>
      <c r="CW212" s="6"/>
    </row>
    <row r="213" spans="1:101" x14ac:dyDescent="0.25">
      <c r="A213" s="27"/>
      <c r="F213" s="6"/>
      <c r="K213" s="6"/>
      <c r="P213" s="6"/>
      <c r="U213" s="6"/>
      <c r="Z213" s="6"/>
      <c r="AE213" s="6"/>
      <c r="AJ213" s="6"/>
      <c r="AO213" s="6"/>
      <c r="AT213" s="6"/>
      <c r="AY213" s="6"/>
      <c r="BD213" s="6"/>
      <c r="BI213" s="6"/>
      <c r="BN213" s="6"/>
      <c r="BS213" s="6"/>
      <c r="BX213" s="6"/>
      <c r="CC213" s="6"/>
      <c r="CH213" s="6"/>
      <c r="CM213" s="6"/>
      <c r="CR213" s="6"/>
      <c r="CW213" s="6"/>
    </row>
    <row r="214" spans="1:101" x14ac:dyDescent="0.25">
      <c r="A214" s="27"/>
      <c r="F214" s="6"/>
      <c r="K214" s="6"/>
      <c r="P214" s="6"/>
      <c r="U214" s="6"/>
      <c r="Z214" s="6"/>
      <c r="AE214" s="6"/>
      <c r="AJ214" s="6"/>
      <c r="AO214" s="6"/>
      <c r="AT214" s="6"/>
      <c r="AY214" s="6"/>
      <c r="BD214" s="6"/>
      <c r="BI214" s="6"/>
      <c r="BN214" s="6"/>
      <c r="BS214" s="6"/>
      <c r="BX214" s="6"/>
      <c r="CC214" s="6"/>
      <c r="CH214" s="6"/>
      <c r="CM214" s="6"/>
      <c r="CR214" s="6"/>
      <c r="CW214" s="6"/>
    </row>
    <row r="215" spans="1:101" x14ac:dyDescent="0.25">
      <c r="A215" s="27"/>
      <c r="F215" s="6"/>
      <c r="K215" s="6"/>
      <c r="P215" s="6"/>
      <c r="U215" s="6"/>
      <c r="Z215" s="6"/>
      <c r="AE215" s="6"/>
      <c r="AJ215" s="6"/>
      <c r="AO215" s="6"/>
      <c r="AT215" s="6"/>
      <c r="AY215" s="6"/>
      <c r="BD215" s="6"/>
      <c r="BI215" s="6"/>
      <c r="BN215" s="6"/>
      <c r="BS215" s="6"/>
      <c r="BX215" s="6"/>
      <c r="CC215" s="6"/>
      <c r="CH215" s="6"/>
      <c r="CM215" s="6"/>
      <c r="CR215" s="6"/>
      <c r="CW215" s="6"/>
    </row>
    <row r="216" spans="1:101" x14ac:dyDescent="0.25">
      <c r="A216" s="27"/>
      <c r="F216" s="6"/>
      <c r="K216" s="6"/>
      <c r="P216" s="6"/>
      <c r="U216" s="6"/>
      <c r="Z216" s="6"/>
      <c r="AE216" s="6"/>
      <c r="AJ216" s="6"/>
      <c r="AO216" s="6"/>
      <c r="AT216" s="6"/>
      <c r="AY216" s="6"/>
      <c r="BD216" s="6"/>
      <c r="BI216" s="6"/>
      <c r="BN216" s="6"/>
      <c r="BS216" s="6"/>
      <c r="BX216" s="6"/>
      <c r="CC216" s="6"/>
      <c r="CH216" s="6"/>
      <c r="CM216" s="6"/>
      <c r="CR216" s="6"/>
      <c r="CW216" s="6"/>
    </row>
    <row r="217" spans="1:101" x14ac:dyDescent="0.25">
      <c r="A217" s="27"/>
      <c r="F217" s="6"/>
      <c r="K217" s="6"/>
      <c r="P217" s="6"/>
      <c r="U217" s="6"/>
      <c r="Z217" s="6"/>
      <c r="AE217" s="6"/>
      <c r="AJ217" s="6"/>
      <c r="AO217" s="6"/>
      <c r="AT217" s="6"/>
      <c r="AY217" s="6"/>
      <c r="BD217" s="6"/>
      <c r="BI217" s="6"/>
      <c r="BN217" s="6"/>
      <c r="BS217" s="6"/>
      <c r="BX217" s="6"/>
      <c r="CC217" s="6"/>
      <c r="CH217" s="6"/>
      <c r="CM217" s="6"/>
      <c r="CR217" s="6"/>
      <c r="CW217" s="6"/>
    </row>
    <row r="218" spans="1:101" x14ac:dyDescent="0.25">
      <c r="A218" s="27"/>
      <c r="F218" s="6"/>
      <c r="K218" s="6"/>
      <c r="P218" s="6"/>
      <c r="U218" s="6"/>
      <c r="Z218" s="6"/>
      <c r="AE218" s="6"/>
      <c r="AJ218" s="6"/>
      <c r="AO218" s="6"/>
      <c r="AT218" s="6"/>
      <c r="AY218" s="6"/>
      <c r="BD218" s="6"/>
      <c r="BI218" s="6"/>
      <c r="BN218" s="6"/>
      <c r="BS218" s="6"/>
      <c r="BX218" s="6"/>
      <c r="CC218" s="6"/>
      <c r="CH218" s="6"/>
      <c r="CM218" s="6"/>
      <c r="CR218" s="6"/>
      <c r="CW218" s="6"/>
    </row>
    <row r="219" spans="1:101" x14ac:dyDescent="0.25">
      <c r="A219" s="27"/>
      <c r="F219" s="6"/>
      <c r="K219" s="6"/>
      <c r="P219" s="6"/>
      <c r="U219" s="6"/>
      <c r="Z219" s="6"/>
      <c r="AE219" s="6"/>
      <c r="AJ219" s="6"/>
      <c r="AO219" s="6"/>
      <c r="AT219" s="6"/>
      <c r="AY219" s="6"/>
      <c r="BD219" s="6"/>
      <c r="BI219" s="6"/>
      <c r="BN219" s="6"/>
      <c r="BS219" s="6"/>
      <c r="BX219" s="6"/>
      <c r="CC219" s="6"/>
      <c r="CH219" s="6"/>
      <c r="CM219" s="6"/>
      <c r="CR219" s="6"/>
      <c r="CW219" s="6"/>
    </row>
    <row r="220" spans="1:101" x14ac:dyDescent="0.25">
      <c r="A220" s="27"/>
      <c r="F220" s="6"/>
      <c r="K220" s="6"/>
      <c r="P220" s="6"/>
      <c r="U220" s="6"/>
      <c r="Z220" s="6"/>
      <c r="AE220" s="6"/>
      <c r="AJ220" s="6"/>
      <c r="AO220" s="6"/>
      <c r="AT220" s="6"/>
      <c r="AY220" s="6"/>
      <c r="BD220" s="6"/>
      <c r="BI220" s="6"/>
      <c r="BN220" s="6"/>
      <c r="BS220" s="6"/>
      <c r="BX220" s="6"/>
      <c r="CC220" s="6"/>
      <c r="CH220" s="6"/>
      <c r="CM220" s="6"/>
      <c r="CR220" s="6"/>
      <c r="CW220" s="6"/>
    </row>
    <row r="221" spans="1:101" x14ac:dyDescent="0.25">
      <c r="A221" s="27"/>
      <c r="F221" s="6"/>
      <c r="K221" s="6"/>
      <c r="P221" s="6"/>
      <c r="U221" s="6"/>
      <c r="Z221" s="6"/>
      <c r="AE221" s="6"/>
      <c r="AJ221" s="6"/>
      <c r="AO221" s="6"/>
      <c r="AT221" s="6"/>
      <c r="AY221" s="6"/>
      <c r="BD221" s="6"/>
      <c r="BI221" s="6"/>
      <c r="BN221" s="6"/>
      <c r="BS221" s="6"/>
      <c r="BX221" s="6"/>
      <c r="CC221" s="6"/>
      <c r="CH221" s="6"/>
      <c r="CM221" s="6"/>
      <c r="CR221" s="6"/>
      <c r="CW221" s="6"/>
    </row>
    <row r="222" spans="1:101" x14ac:dyDescent="0.25">
      <c r="A222" s="27"/>
      <c r="F222" s="6"/>
      <c r="K222" s="6"/>
      <c r="P222" s="6"/>
      <c r="U222" s="6"/>
      <c r="Z222" s="6"/>
      <c r="AE222" s="6"/>
      <c r="AJ222" s="6"/>
      <c r="AO222" s="6"/>
      <c r="AT222" s="6"/>
      <c r="AY222" s="6"/>
      <c r="BD222" s="6"/>
      <c r="BI222" s="6"/>
      <c r="BN222" s="6"/>
      <c r="BS222" s="6"/>
      <c r="BX222" s="6"/>
      <c r="CC222" s="6"/>
      <c r="CH222" s="6"/>
      <c r="CM222" s="6"/>
      <c r="CR222" s="6"/>
      <c r="CW222" s="6"/>
    </row>
    <row r="223" spans="1:101" x14ac:dyDescent="0.25">
      <c r="A223" s="27"/>
      <c r="F223" s="6"/>
      <c r="K223" s="6"/>
      <c r="P223" s="6"/>
      <c r="U223" s="6"/>
      <c r="Z223" s="6"/>
      <c r="AE223" s="6"/>
      <c r="AJ223" s="6"/>
      <c r="AO223" s="6"/>
      <c r="AT223" s="6"/>
      <c r="AY223" s="6"/>
      <c r="BD223" s="6"/>
      <c r="BI223" s="6"/>
      <c r="BN223" s="6"/>
      <c r="BS223" s="6"/>
      <c r="BX223" s="6"/>
      <c r="CC223" s="6"/>
      <c r="CH223" s="6"/>
      <c r="CM223" s="6"/>
      <c r="CR223" s="6"/>
      <c r="CW223" s="6"/>
    </row>
    <row r="224" spans="1:101" x14ac:dyDescent="0.25">
      <c r="A224" s="27"/>
      <c r="F224" s="6"/>
      <c r="K224" s="6"/>
      <c r="P224" s="6"/>
      <c r="U224" s="6"/>
      <c r="Z224" s="6"/>
      <c r="AE224" s="6"/>
      <c r="AJ224" s="6"/>
      <c r="AO224" s="6"/>
      <c r="AT224" s="6"/>
      <c r="AY224" s="6"/>
      <c r="BD224" s="6"/>
      <c r="BI224" s="6"/>
      <c r="BN224" s="6"/>
      <c r="BS224" s="6"/>
      <c r="BX224" s="6"/>
      <c r="CC224" s="6"/>
      <c r="CH224" s="6"/>
      <c r="CM224" s="6"/>
      <c r="CR224" s="6"/>
      <c r="CW224" s="6"/>
    </row>
    <row r="225" spans="1:101" x14ac:dyDescent="0.25">
      <c r="A225" s="27"/>
      <c r="F225" s="6"/>
      <c r="K225" s="6"/>
      <c r="P225" s="6"/>
      <c r="U225" s="6"/>
      <c r="Z225" s="6"/>
      <c r="AE225" s="6"/>
      <c r="AJ225" s="6"/>
      <c r="AO225" s="6"/>
      <c r="AT225" s="6"/>
      <c r="AY225" s="6"/>
      <c r="BD225" s="6"/>
      <c r="BI225" s="6"/>
      <c r="BN225" s="6"/>
      <c r="BS225" s="6"/>
      <c r="BX225" s="6"/>
      <c r="CC225" s="6"/>
      <c r="CH225" s="6"/>
      <c r="CM225" s="6"/>
      <c r="CR225" s="6"/>
      <c r="CW225" s="6"/>
    </row>
    <row r="226" spans="1:101" x14ac:dyDescent="0.25">
      <c r="A226" s="27"/>
      <c r="F226" s="6"/>
      <c r="K226" s="6"/>
      <c r="P226" s="6"/>
      <c r="U226" s="6"/>
      <c r="Z226" s="6"/>
      <c r="AE226" s="6"/>
      <c r="AJ226" s="6"/>
      <c r="AO226" s="6"/>
      <c r="AT226" s="6"/>
      <c r="AY226" s="6"/>
      <c r="BD226" s="6"/>
      <c r="BI226" s="6"/>
      <c r="BN226" s="6"/>
      <c r="BS226" s="6"/>
      <c r="BX226" s="6"/>
      <c r="CC226" s="6"/>
      <c r="CH226" s="6"/>
      <c r="CM226" s="6"/>
      <c r="CR226" s="6"/>
      <c r="CW226" s="6"/>
    </row>
    <row r="227" spans="1:101" x14ac:dyDescent="0.25">
      <c r="A227" s="27"/>
      <c r="F227" s="6"/>
      <c r="K227" s="6"/>
      <c r="P227" s="6"/>
      <c r="U227" s="6"/>
      <c r="Z227" s="6"/>
      <c r="AE227" s="6"/>
      <c r="AJ227" s="6"/>
      <c r="AO227" s="6"/>
      <c r="AT227" s="6"/>
      <c r="AY227" s="6"/>
      <c r="BD227" s="6"/>
      <c r="BI227" s="6"/>
      <c r="BN227" s="6"/>
      <c r="BS227" s="6"/>
      <c r="BX227" s="6"/>
      <c r="CC227" s="6"/>
      <c r="CH227" s="6"/>
      <c r="CM227" s="6"/>
      <c r="CR227" s="6"/>
      <c r="CW227" s="6"/>
    </row>
    <row r="228" spans="1:101" x14ac:dyDescent="0.25">
      <c r="A228" s="27"/>
      <c r="F228" s="6"/>
      <c r="K228" s="6"/>
      <c r="P228" s="6"/>
      <c r="U228" s="6"/>
      <c r="Z228" s="6"/>
      <c r="AE228" s="6"/>
      <c r="AJ228" s="6"/>
      <c r="AO228" s="6"/>
      <c r="AT228" s="6"/>
      <c r="AY228" s="6"/>
      <c r="BD228" s="6"/>
      <c r="BI228" s="6"/>
      <c r="BN228" s="6"/>
      <c r="BS228" s="6"/>
      <c r="BX228" s="6"/>
      <c r="CC228" s="6"/>
      <c r="CH228" s="6"/>
      <c r="CM228" s="6"/>
      <c r="CR228" s="6"/>
      <c r="CW228" s="6"/>
    </row>
    <row r="229" spans="1:101" x14ac:dyDescent="0.25">
      <c r="A229" s="27"/>
      <c r="F229" s="6"/>
      <c r="K229" s="6"/>
      <c r="P229" s="6"/>
      <c r="U229" s="6"/>
      <c r="Z229" s="6"/>
      <c r="AE229" s="6"/>
      <c r="AJ229" s="6"/>
      <c r="AO229" s="6"/>
      <c r="AT229" s="6"/>
      <c r="AY229" s="6"/>
      <c r="BD229" s="6"/>
      <c r="BI229" s="6"/>
      <c r="BN229" s="6"/>
      <c r="BS229" s="6"/>
      <c r="BX229" s="6"/>
      <c r="CC229" s="6"/>
      <c r="CH229" s="6"/>
      <c r="CM229" s="6"/>
      <c r="CR229" s="6"/>
      <c r="CW229" s="6"/>
    </row>
    <row r="230" spans="1:101" x14ac:dyDescent="0.25">
      <c r="A230" s="27"/>
      <c r="F230" s="6"/>
      <c r="K230" s="6"/>
      <c r="P230" s="6"/>
      <c r="U230" s="6"/>
      <c r="Z230" s="6"/>
      <c r="AE230" s="6"/>
      <c r="AJ230" s="6"/>
      <c r="AO230" s="6"/>
      <c r="AT230" s="6"/>
      <c r="AY230" s="6"/>
      <c r="BD230" s="6"/>
      <c r="BI230" s="6"/>
      <c r="BN230" s="6"/>
      <c r="BS230" s="6"/>
      <c r="BX230" s="6"/>
      <c r="CC230" s="6"/>
      <c r="CH230" s="6"/>
      <c r="CM230" s="6"/>
      <c r="CR230" s="6"/>
      <c r="CW230" s="6"/>
    </row>
    <row r="231" spans="1:101" x14ac:dyDescent="0.25">
      <c r="A231" s="27"/>
      <c r="F231" s="6"/>
      <c r="K231" s="6"/>
      <c r="P231" s="6"/>
      <c r="U231" s="6"/>
      <c r="Z231" s="6"/>
      <c r="AE231" s="6"/>
      <c r="AJ231" s="6"/>
      <c r="AO231" s="6"/>
      <c r="AT231" s="6"/>
      <c r="AY231" s="6"/>
      <c r="BD231" s="6"/>
      <c r="BI231" s="6"/>
      <c r="BN231" s="6"/>
      <c r="BS231" s="6"/>
      <c r="BX231" s="6"/>
      <c r="CC231" s="6"/>
      <c r="CH231" s="6"/>
      <c r="CM231" s="6"/>
      <c r="CR231" s="6"/>
      <c r="CW231" s="6"/>
    </row>
    <row r="232" spans="1:101" x14ac:dyDescent="0.25">
      <c r="A232" s="27"/>
      <c r="F232" s="6"/>
      <c r="K232" s="6"/>
      <c r="P232" s="6"/>
      <c r="U232" s="6"/>
      <c r="Z232" s="6"/>
      <c r="AE232" s="6"/>
      <c r="AJ232" s="6"/>
      <c r="AO232" s="6"/>
      <c r="AT232" s="6"/>
      <c r="AY232" s="6"/>
      <c r="BD232" s="6"/>
      <c r="BI232" s="6"/>
      <c r="BN232" s="6"/>
      <c r="BS232" s="6"/>
      <c r="BX232" s="6"/>
      <c r="CC232" s="6"/>
      <c r="CH232" s="6"/>
      <c r="CM232" s="6"/>
      <c r="CR232" s="6"/>
      <c r="CW232" s="6"/>
    </row>
    <row r="233" spans="1:101" x14ac:dyDescent="0.25">
      <c r="A233" s="27"/>
      <c r="F233" s="6"/>
      <c r="K233" s="6"/>
      <c r="P233" s="6"/>
      <c r="U233" s="6"/>
      <c r="Z233" s="6"/>
      <c r="AE233" s="6"/>
      <c r="AJ233" s="6"/>
      <c r="AO233" s="6"/>
      <c r="AT233" s="6"/>
      <c r="AY233" s="6"/>
      <c r="BD233" s="6"/>
      <c r="BI233" s="6"/>
      <c r="BN233" s="6"/>
      <c r="BS233" s="6"/>
      <c r="BX233" s="6"/>
      <c r="CC233" s="6"/>
      <c r="CH233" s="6"/>
      <c r="CM233" s="6"/>
      <c r="CR233" s="6"/>
      <c r="CW233" s="6"/>
    </row>
    <row r="234" spans="1:101" x14ac:dyDescent="0.25">
      <c r="A234" s="27"/>
      <c r="F234" s="6"/>
      <c r="K234" s="6"/>
      <c r="P234" s="6"/>
      <c r="U234" s="6"/>
      <c r="Z234" s="6"/>
      <c r="AE234" s="6"/>
      <c r="AJ234" s="6"/>
      <c r="AO234" s="6"/>
      <c r="AT234" s="6"/>
      <c r="AY234" s="6"/>
      <c r="BD234" s="6"/>
      <c r="BI234" s="6"/>
      <c r="BN234" s="6"/>
      <c r="BS234" s="6"/>
      <c r="BX234" s="6"/>
      <c r="CC234" s="6"/>
      <c r="CH234" s="6"/>
      <c r="CM234" s="6"/>
      <c r="CR234" s="6"/>
      <c r="CW234" s="6"/>
    </row>
    <row r="235" spans="1:101" x14ac:dyDescent="0.25">
      <c r="A235" s="27"/>
      <c r="F235" s="6"/>
      <c r="K235" s="6"/>
      <c r="P235" s="6"/>
      <c r="U235" s="6"/>
      <c r="Z235" s="6"/>
      <c r="AE235" s="6"/>
      <c r="AJ235" s="6"/>
      <c r="AO235" s="6"/>
      <c r="AT235" s="6"/>
      <c r="AY235" s="6"/>
      <c r="BD235" s="6"/>
      <c r="BI235" s="6"/>
      <c r="BN235" s="6"/>
      <c r="BS235" s="6"/>
      <c r="BX235" s="6"/>
      <c r="CC235" s="6"/>
      <c r="CH235" s="6"/>
      <c r="CM235" s="6"/>
      <c r="CR235" s="6"/>
      <c r="CW235" s="6"/>
    </row>
    <row r="236" spans="1:101" x14ac:dyDescent="0.25">
      <c r="A236" s="27"/>
      <c r="F236" s="6"/>
      <c r="K236" s="6"/>
      <c r="P236" s="6"/>
      <c r="U236" s="6"/>
      <c r="Z236" s="6"/>
      <c r="AE236" s="6"/>
      <c r="AJ236" s="6"/>
      <c r="AO236" s="6"/>
      <c r="AT236" s="6"/>
      <c r="AY236" s="6"/>
      <c r="BD236" s="6"/>
      <c r="BI236" s="6"/>
      <c r="BN236" s="6"/>
      <c r="BS236" s="6"/>
      <c r="BX236" s="6"/>
      <c r="CC236" s="6"/>
      <c r="CH236" s="6"/>
      <c r="CM236" s="6"/>
      <c r="CR236" s="6"/>
      <c r="CW236" s="6"/>
    </row>
    <row r="237" spans="1:101" x14ac:dyDescent="0.25">
      <c r="A237" s="27"/>
      <c r="F237" s="6"/>
      <c r="K237" s="6"/>
      <c r="P237" s="6"/>
      <c r="U237" s="6"/>
      <c r="Z237" s="6"/>
      <c r="AE237" s="6"/>
      <c r="AJ237" s="6"/>
      <c r="AO237" s="6"/>
      <c r="AT237" s="6"/>
      <c r="AY237" s="6"/>
      <c r="BD237" s="6"/>
      <c r="BI237" s="6"/>
      <c r="BN237" s="6"/>
      <c r="BS237" s="6"/>
      <c r="BX237" s="6"/>
      <c r="CC237" s="6"/>
      <c r="CH237" s="6"/>
      <c r="CM237" s="6"/>
      <c r="CR237" s="6"/>
      <c r="CW237" s="6"/>
    </row>
    <row r="238" spans="1:101" x14ac:dyDescent="0.25">
      <c r="A238" s="27"/>
      <c r="F238" s="6"/>
      <c r="K238" s="6"/>
      <c r="P238" s="6"/>
      <c r="U238" s="6"/>
      <c r="Z238" s="6"/>
      <c r="AE238" s="6"/>
      <c r="AJ238" s="6"/>
      <c r="AO238" s="6"/>
      <c r="AT238" s="6"/>
      <c r="AY238" s="6"/>
      <c r="BD238" s="6"/>
      <c r="BI238" s="6"/>
      <c r="BN238" s="6"/>
      <c r="BS238" s="6"/>
      <c r="BX238" s="6"/>
      <c r="CC238" s="6"/>
      <c r="CH238" s="6"/>
      <c r="CM238" s="6"/>
      <c r="CR238" s="6"/>
      <c r="CW238" s="6"/>
    </row>
    <row r="239" spans="1:101" x14ac:dyDescent="0.25">
      <c r="A239" s="27"/>
      <c r="F239" s="6"/>
      <c r="K239" s="6"/>
      <c r="P239" s="6"/>
      <c r="U239" s="6"/>
      <c r="Z239" s="6"/>
      <c r="AE239" s="6"/>
      <c r="AJ239" s="6"/>
      <c r="AO239" s="6"/>
      <c r="AT239" s="6"/>
      <c r="AY239" s="6"/>
      <c r="BD239" s="6"/>
      <c r="BI239" s="6"/>
      <c r="BN239" s="6"/>
      <c r="BS239" s="6"/>
      <c r="BX239" s="6"/>
      <c r="CC239" s="6"/>
      <c r="CH239" s="6"/>
      <c r="CM239" s="6"/>
      <c r="CR239" s="6"/>
      <c r="CW239" s="6"/>
    </row>
    <row r="240" spans="1:101" x14ac:dyDescent="0.25">
      <c r="A240" s="27"/>
      <c r="F240" s="6"/>
      <c r="K240" s="6"/>
      <c r="P240" s="6"/>
      <c r="U240" s="6"/>
      <c r="Z240" s="6"/>
      <c r="AE240" s="6"/>
      <c r="AJ240" s="6"/>
      <c r="AO240" s="6"/>
      <c r="AT240" s="6"/>
      <c r="AY240" s="6"/>
      <c r="BD240" s="6"/>
      <c r="BI240" s="6"/>
      <c r="BN240" s="6"/>
      <c r="BS240" s="6"/>
      <c r="BX240" s="6"/>
      <c r="CC240" s="6"/>
      <c r="CH240" s="6"/>
      <c r="CM240" s="6"/>
      <c r="CR240" s="6"/>
      <c r="CW240" s="6"/>
    </row>
    <row r="241" spans="1:101" x14ac:dyDescent="0.25">
      <c r="A241" s="27"/>
      <c r="F241" s="6"/>
      <c r="K241" s="6"/>
      <c r="P241" s="6"/>
      <c r="U241" s="6"/>
      <c r="Z241" s="6"/>
      <c r="AE241" s="6"/>
      <c r="AJ241" s="6"/>
      <c r="AO241" s="6"/>
      <c r="AT241" s="6"/>
      <c r="AY241" s="6"/>
      <c r="BD241" s="6"/>
      <c r="BI241" s="6"/>
      <c r="BN241" s="6"/>
      <c r="BS241" s="6"/>
      <c r="BX241" s="6"/>
      <c r="CC241" s="6"/>
      <c r="CH241" s="6"/>
      <c r="CM241" s="6"/>
      <c r="CR241" s="6"/>
      <c r="CW241" s="6"/>
    </row>
    <row r="242" spans="1:101" x14ac:dyDescent="0.25">
      <c r="A242" s="27"/>
      <c r="F242" s="6"/>
      <c r="K242" s="6"/>
      <c r="P242" s="6"/>
      <c r="U242" s="6"/>
      <c r="Z242" s="6"/>
      <c r="AE242" s="6"/>
      <c r="AJ242" s="6"/>
      <c r="AO242" s="6"/>
      <c r="AT242" s="6"/>
      <c r="AY242" s="6"/>
      <c r="BD242" s="6"/>
      <c r="BI242" s="6"/>
      <c r="BN242" s="6"/>
      <c r="BS242" s="6"/>
      <c r="BX242" s="6"/>
      <c r="CC242" s="6"/>
      <c r="CH242" s="6"/>
      <c r="CM242" s="6"/>
      <c r="CR242" s="6"/>
      <c r="CW242" s="6"/>
    </row>
    <row r="243" spans="1:101" x14ac:dyDescent="0.25">
      <c r="A243" s="27"/>
      <c r="F243" s="6"/>
      <c r="K243" s="6"/>
      <c r="P243" s="6"/>
      <c r="U243" s="6"/>
      <c r="Z243" s="6"/>
      <c r="AE243" s="6"/>
      <c r="AJ243" s="6"/>
      <c r="AO243" s="6"/>
      <c r="AT243" s="6"/>
      <c r="AY243" s="6"/>
      <c r="BD243" s="6"/>
      <c r="BI243" s="6"/>
      <c r="BN243" s="6"/>
      <c r="BS243" s="6"/>
      <c r="BX243" s="6"/>
      <c r="CC243" s="6"/>
      <c r="CH243" s="6"/>
      <c r="CM243" s="6"/>
      <c r="CR243" s="6"/>
      <c r="CW243" s="6"/>
    </row>
    <row r="244" spans="1:101" x14ac:dyDescent="0.25">
      <c r="A244" s="27"/>
      <c r="F244" s="6"/>
      <c r="K244" s="6"/>
      <c r="P244" s="6"/>
      <c r="U244" s="6"/>
      <c r="Z244" s="6"/>
      <c r="AE244" s="6"/>
      <c r="AJ244" s="6"/>
      <c r="AO244" s="6"/>
      <c r="AT244" s="6"/>
      <c r="AY244" s="6"/>
      <c r="BD244" s="6"/>
      <c r="BI244" s="6"/>
      <c r="BN244" s="6"/>
      <c r="BS244" s="6"/>
      <c r="BX244" s="6"/>
      <c r="CC244" s="6"/>
      <c r="CH244" s="6"/>
      <c r="CM244" s="6"/>
      <c r="CR244" s="6"/>
      <c r="CW244" s="6"/>
    </row>
    <row r="245" spans="1:101" x14ac:dyDescent="0.25">
      <c r="A245" s="27"/>
      <c r="F245" s="6"/>
      <c r="K245" s="6"/>
      <c r="P245" s="6"/>
      <c r="U245" s="6"/>
      <c r="Z245" s="6"/>
      <c r="AE245" s="6"/>
      <c r="AJ245" s="6"/>
      <c r="AO245" s="6"/>
      <c r="AT245" s="6"/>
      <c r="AY245" s="6"/>
      <c r="BD245" s="6"/>
      <c r="BI245" s="6"/>
      <c r="BN245" s="6"/>
      <c r="BS245" s="6"/>
      <c r="BX245" s="6"/>
      <c r="CC245" s="6"/>
      <c r="CH245" s="6"/>
      <c r="CM245" s="6"/>
      <c r="CR245" s="6"/>
      <c r="CW245" s="6"/>
    </row>
    <row r="246" spans="1:101" x14ac:dyDescent="0.25">
      <c r="A246" s="27"/>
      <c r="F246" s="6"/>
      <c r="K246" s="6"/>
      <c r="P246" s="6"/>
      <c r="U246" s="6"/>
      <c r="Z246" s="6"/>
      <c r="AE246" s="6"/>
      <c r="AJ246" s="6"/>
      <c r="AO246" s="6"/>
      <c r="AT246" s="6"/>
      <c r="AY246" s="6"/>
      <c r="BD246" s="6"/>
      <c r="BI246" s="6"/>
      <c r="BN246" s="6"/>
      <c r="BS246" s="6"/>
      <c r="BX246" s="6"/>
      <c r="CC246" s="6"/>
      <c r="CH246" s="6"/>
      <c r="CM246" s="6"/>
      <c r="CR246" s="6"/>
      <c r="CW246" s="6"/>
    </row>
    <row r="247" spans="1:101" x14ac:dyDescent="0.25">
      <c r="A247" s="27"/>
      <c r="F247" s="6"/>
      <c r="K247" s="6"/>
      <c r="P247" s="6"/>
      <c r="U247" s="6"/>
      <c r="Z247" s="6"/>
      <c r="AE247" s="6"/>
      <c r="AJ247" s="6"/>
      <c r="AO247" s="6"/>
      <c r="AT247" s="6"/>
      <c r="AY247" s="6"/>
      <c r="BD247" s="6"/>
      <c r="BI247" s="6"/>
      <c r="BN247" s="6"/>
      <c r="BS247" s="6"/>
      <c r="BX247" s="6"/>
      <c r="CC247" s="6"/>
      <c r="CH247" s="6"/>
      <c r="CM247" s="6"/>
      <c r="CR247" s="6"/>
      <c r="CW247" s="6"/>
    </row>
    <row r="248" spans="1:101" x14ac:dyDescent="0.25">
      <c r="A248" s="27"/>
      <c r="F248" s="6"/>
      <c r="K248" s="6"/>
      <c r="P248" s="6"/>
      <c r="U248" s="6"/>
      <c r="Z248" s="6"/>
      <c r="AE248" s="6"/>
      <c r="AJ248" s="6"/>
      <c r="AO248" s="6"/>
      <c r="AT248" s="6"/>
      <c r="AY248" s="6"/>
      <c r="BD248" s="6"/>
      <c r="BI248" s="6"/>
      <c r="BN248" s="6"/>
      <c r="BS248" s="6"/>
      <c r="BX248" s="6"/>
      <c r="CC248" s="6"/>
      <c r="CH248" s="6"/>
      <c r="CM248" s="6"/>
      <c r="CR248" s="6"/>
      <c r="CW248" s="6"/>
    </row>
    <row r="249" spans="1:101" x14ac:dyDescent="0.25">
      <c r="A249" s="27"/>
      <c r="F249" s="6"/>
      <c r="K249" s="6"/>
      <c r="P249" s="6"/>
      <c r="U249" s="6"/>
      <c r="Z249" s="6"/>
      <c r="AE249" s="6"/>
      <c r="AJ249" s="6"/>
      <c r="AO249" s="6"/>
      <c r="AT249" s="6"/>
      <c r="AY249" s="6"/>
      <c r="BD249" s="6"/>
      <c r="BI249" s="6"/>
      <c r="BN249" s="6"/>
      <c r="BS249" s="6"/>
      <c r="BX249" s="6"/>
      <c r="CC249" s="6"/>
      <c r="CH249" s="6"/>
      <c r="CM249" s="6"/>
      <c r="CR249" s="6"/>
      <c r="CW249" s="6"/>
    </row>
    <row r="250" spans="1:101" x14ac:dyDescent="0.25">
      <c r="A250" s="27"/>
      <c r="F250" s="6"/>
      <c r="K250" s="6"/>
      <c r="P250" s="6"/>
      <c r="U250" s="6"/>
      <c r="Z250" s="6"/>
      <c r="AE250" s="6"/>
      <c r="AJ250" s="6"/>
      <c r="AO250" s="6"/>
      <c r="AT250" s="6"/>
      <c r="AY250" s="6"/>
      <c r="BD250" s="6"/>
      <c r="BI250" s="6"/>
      <c r="BN250" s="6"/>
      <c r="BS250" s="6"/>
      <c r="BX250" s="6"/>
      <c r="CC250" s="6"/>
      <c r="CH250" s="6"/>
      <c r="CM250" s="6"/>
      <c r="CR250" s="6"/>
      <c r="CW250" s="6"/>
    </row>
    <row r="251" spans="1:101" x14ac:dyDescent="0.25">
      <c r="A251" s="27"/>
      <c r="F251" s="6"/>
      <c r="K251" s="6"/>
      <c r="P251" s="6"/>
      <c r="U251" s="6"/>
      <c r="Z251" s="6"/>
      <c r="AE251" s="6"/>
      <c r="AJ251" s="6"/>
      <c r="AO251" s="6"/>
      <c r="AT251" s="6"/>
      <c r="AY251" s="6"/>
      <c r="BD251" s="6"/>
      <c r="BI251" s="6"/>
      <c r="BN251" s="6"/>
      <c r="BS251" s="6"/>
      <c r="BX251" s="6"/>
      <c r="CC251" s="6"/>
      <c r="CH251" s="6"/>
      <c r="CM251" s="6"/>
      <c r="CR251" s="6"/>
      <c r="CW251" s="6"/>
    </row>
    <row r="252" spans="1:101" x14ac:dyDescent="0.25">
      <c r="A252" s="27"/>
      <c r="F252" s="6"/>
      <c r="K252" s="6"/>
      <c r="P252" s="6"/>
      <c r="U252" s="6"/>
      <c r="Z252" s="6"/>
      <c r="AE252" s="6"/>
      <c r="AJ252" s="6"/>
      <c r="AO252" s="6"/>
      <c r="AT252" s="6"/>
      <c r="AY252" s="6"/>
      <c r="BD252" s="6"/>
      <c r="BI252" s="6"/>
      <c r="BN252" s="6"/>
      <c r="BS252" s="6"/>
      <c r="BX252" s="6"/>
      <c r="CC252" s="6"/>
      <c r="CH252" s="6"/>
      <c r="CM252" s="6"/>
      <c r="CR252" s="6"/>
      <c r="CW252" s="6"/>
    </row>
    <row r="253" spans="1:101" x14ac:dyDescent="0.25">
      <c r="A253" s="27"/>
      <c r="F253" s="6"/>
      <c r="K253" s="6"/>
      <c r="P253" s="6"/>
      <c r="U253" s="6"/>
      <c r="Z253" s="6"/>
      <c r="AE253" s="6"/>
      <c r="AJ253" s="6"/>
      <c r="AO253" s="6"/>
      <c r="AT253" s="6"/>
      <c r="AY253" s="6"/>
      <c r="BD253" s="6"/>
      <c r="BI253" s="6"/>
      <c r="BN253" s="6"/>
      <c r="BS253" s="6"/>
      <c r="BX253" s="6"/>
      <c r="CC253" s="6"/>
      <c r="CH253" s="6"/>
      <c r="CM253" s="6"/>
      <c r="CR253" s="6"/>
      <c r="CW253" s="6"/>
    </row>
    <row r="254" spans="1:101" x14ac:dyDescent="0.25">
      <c r="A254" s="27"/>
      <c r="F254" s="6"/>
      <c r="K254" s="6"/>
      <c r="P254" s="6"/>
      <c r="U254" s="6"/>
      <c r="Z254" s="6"/>
      <c r="AE254" s="6"/>
      <c r="AJ254" s="6"/>
      <c r="AO254" s="6"/>
      <c r="AT254" s="6"/>
      <c r="AY254" s="6"/>
      <c r="BD254" s="6"/>
      <c r="BI254" s="6"/>
      <c r="BN254" s="6"/>
      <c r="BS254" s="6"/>
      <c r="BX254" s="6"/>
      <c r="CC254" s="6"/>
      <c r="CH254" s="6"/>
      <c r="CM254" s="6"/>
      <c r="CR254" s="6"/>
      <c r="CW254" s="6"/>
    </row>
    <row r="255" spans="1:101" x14ac:dyDescent="0.25">
      <c r="A255" s="27"/>
      <c r="F255" s="6"/>
      <c r="K255" s="6"/>
      <c r="P255" s="6"/>
      <c r="U255" s="6"/>
      <c r="Z255" s="6"/>
      <c r="AE255" s="6"/>
      <c r="AJ255" s="6"/>
      <c r="AO255" s="6"/>
      <c r="AT255" s="6"/>
      <c r="AY255" s="6"/>
      <c r="BD255" s="6"/>
      <c r="BI255" s="6"/>
      <c r="BN255" s="6"/>
      <c r="BS255" s="6"/>
      <c r="BX255" s="6"/>
      <c r="CC255" s="6"/>
      <c r="CH255" s="6"/>
      <c r="CM255" s="6"/>
      <c r="CR255" s="6"/>
      <c r="CW255" s="6"/>
    </row>
    <row r="256" spans="1:101" x14ac:dyDescent="0.25">
      <c r="A256" s="27"/>
      <c r="F256" s="6"/>
      <c r="K256" s="6"/>
      <c r="P256" s="6"/>
      <c r="U256" s="6"/>
      <c r="Z256" s="6"/>
      <c r="AE256" s="6"/>
      <c r="AJ256" s="6"/>
      <c r="AO256" s="6"/>
      <c r="AT256" s="6"/>
      <c r="AY256" s="6"/>
      <c r="BD256" s="6"/>
      <c r="BI256" s="6"/>
      <c r="BN256" s="6"/>
      <c r="BS256" s="6"/>
      <c r="BX256" s="6"/>
      <c r="CC256" s="6"/>
      <c r="CH256" s="6"/>
      <c r="CM256" s="6"/>
      <c r="CR256" s="6"/>
      <c r="CW256" s="6"/>
    </row>
    <row r="257" spans="1:101" x14ac:dyDescent="0.25">
      <c r="A257" s="27"/>
      <c r="F257" s="6"/>
      <c r="K257" s="6"/>
      <c r="P257" s="6"/>
      <c r="U257" s="6"/>
      <c r="Z257" s="6"/>
      <c r="AE257" s="6"/>
      <c r="AJ257" s="6"/>
      <c r="AO257" s="6"/>
      <c r="AT257" s="6"/>
      <c r="AY257" s="6"/>
      <c r="BD257" s="6"/>
      <c r="BI257" s="6"/>
      <c r="BN257" s="6"/>
      <c r="BS257" s="6"/>
      <c r="BX257" s="6"/>
      <c r="CC257" s="6"/>
      <c r="CH257" s="6"/>
      <c r="CM257" s="6"/>
      <c r="CR257" s="6"/>
      <c r="CW257" s="6"/>
    </row>
    <row r="258" spans="1:101" x14ac:dyDescent="0.25">
      <c r="A258" s="27"/>
      <c r="F258" s="6"/>
      <c r="K258" s="6"/>
      <c r="P258" s="6"/>
      <c r="U258" s="6"/>
      <c r="Z258" s="6"/>
      <c r="AE258" s="6"/>
      <c r="AJ258" s="6"/>
      <c r="AO258" s="6"/>
      <c r="AT258" s="6"/>
      <c r="AY258" s="6"/>
      <c r="BD258" s="6"/>
      <c r="BI258" s="6"/>
      <c r="BN258" s="6"/>
      <c r="BS258" s="6"/>
      <c r="BX258" s="6"/>
      <c r="CC258" s="6"/>
      <c r="CH258" s="6"/>
      <c r="CM258" s="6"/>
      <c r="CR258" s="6"/>
      <c r="CW258" s="6"/>
    </row>
    <row r="259" spans="1:101" x14ac:dyDescent="0.25">
      <c r="A259" s="27"/>
      <c r="F259" s="6"/>
      <c r="K259" s="6"/>
      <c r="P259" s="6"/>
      <c r="U259" s="6"/>
      <c r="Z259" s="6"/>
      <c r="AE259" s="6"/>
      <c r="AJ259" s="6"/>
      <c r="AO259" s="6"/>
      <c r="AT259" s="6"/>
      <c r="AY259" s="6"/>
      <c r="BD259" s="6"/>
      <c r="BI259" s="6"/>
      <c r="BN259" s="6"/>
      <c r="BS259" s="6"/>
      <c r="BX259" s="6"/>
      <c r="CC259" s="6"/>
      <c r="CH259" s="6"/>
      <c r="CM259" s="6"/>
      <c r="CR259" s="6"/>
      <c r="CW259" s="6"/>
    </row>
    <row r="260" spans="1:101" x14ac:dyDescent="0.25">
      <c r="A260" s="27"/>
      <c r="F260" s="6"/>
      <c r="K260" s="6"/>
      <c r="P260" s="6"/>
      <c r="U260" s="6"/>
      <c r="Z260" s="6"/>
      <c r="AE260" s="6"/>
      <c r="AJ260" s="6"/>
      <c r="AO260" s="6"/>
      <c r="AT260" s="6"/>
      <c r="AY260" s="6"/>
      <c r="BD260" s="6"/>
      <c r="BI260" s="6"/>
      <c r="BN260" s="6"/>
      <c r="BS260" s="6"/>
      <c r="BX260" s="6"/>
      <c r="CC260" s="6"/>
      <c r="CH260" s="6"/>
      <c r="CM260" s="6"/>
      <c r="CR260" s="6"/>
      <c r="CW260" s="6"/>
    </row>
    <row r="261" spans="1:101" x14ac:dyDescent="0.25">
      <c r="A261" s="27"/>
      <c r="F261" s="6"/>
      <c r="K261" s="6"/>
      <c r="P261" s="6"/>
      <c r="U261" s="6"/>
      <c r="Z261" s="6"/>
      <c r="AE261" s="6"/>
      <c r="AJ261" s="6"/>
      <c r="AO261" s="6"/>
      <c r="AT261" s="6"/>
      <c r="AY261" s="6"/>
      <c r="BD261" s="6"/>
      <c r="BI261" s="6"/>
      <c r="BN261" s="6"/>
      <c r="BS261" s="6"/>
      <c r="BX261" s="6"/>
      <c r="CC261" s="6"/>
      <c r="CH261" s="6"/>
      <c r="CM261" s="6"/>
      <c r="CR261" s="6"/>
      <c r="CW261" s="6"/>
    </row>
    <row r="262" spans="1:101" x14ac:dyDescent="0.25">
      <c r="A262" s="27"/>
      <c r="F262" s="6"/>
      <c r="K262" s="6"/>
      <c r="P262" s="6"/>
      <c r="U262" s="6"/>
      <c r="Z262" s="6"/>
      <c r="AE262" s="6"/>
      <c r="AJ262" s="6"/>
      <c r="AO262" s="6"/>
      <c r="AT262" s="6"/>
      <c r="AY262" s="6"/>
      <c r="BD262" s="6"/>
      <c r="BI262" s="6"/>
      <c r="BN262" s="6"/>
      <c r="BS262" s="6"/>
      <c r="BX262" s="6"/>
      <c r="CC262" s="6"/>
      <c r="CH262" s="6"/>
      <c r="CM262" s="6"/>
      <c r="CR262" s="6"/>
      <c r="CW262" s="6"/>
    </row>
    <row r="263" spans="1:101" x14ac:dyDescent="0.25">
      <c r="A263" s="27"/>
      <c r="F263" s="6"/>
      <c r="K263" s="6"/>
      <c r="P263" s="6"/>
      <c r="U263" s="6"/>
      <c r="Z263" s="6"/>
      <c r="AE263" s="6"/>
      <c r="AJ263" s="6"/>
      <c r="AO263" s="6"/>
      <c r="AT263" s="6"/>
      <c r="AY263" s="6"/>
      <c r="BD263" s="6"/>
      <c r="BI263" s="6"/>
      <c r="BN263" s="6"/>
      <c r="BS263" s="6"/>
      <c r="BX263" s="6"/>
      <c r="CC263" s="6"/>
      <c r="CH263" s="6"/>
      <c r="CM263" s="6"/>
      <c r="CR263" s="6"/>
      <c r="CW263" s="6"/>
    </row>
    <row r="264" spans="1:101" x14ac:dyDescent="0.25">
      <c r="A264" s="27"/>
      <c r="F264" s="6"/>
      <c r="K264" s="6"/>
      <c r="P264" s="6"/>
      <c r="U264" s="6"/>
      <c r="Z264" s="6"/>
      <c r="AE264" s="6"/>
      <c r="AJ264" s="6"/>
      <c r="AO264" s="6"/>
      <c r="AT264" s="6"/>
      <c r="AY264" s="6"/>
      <c r="BD264" s="6"/>
      <c r="BI264" s="6"/>
      <c r="BN264" s="6"/>
      <c r="BS264" s="6"/>
      <c r="BX264" s="6"/>
      <c r="CC264" s="6"/>
      <c r="CH264" s="6"/>
      <c r="CM264" s="6"/>
      <c r="CR264" s="6"/>
      <c r="CW264" s="6"/>
    </row>
    <row r="265" spans="1:101" x14ac:dyDescent="0.25">
      <c r="A265" s="27"/>
      <c r="F265" s="6"/>
      <c r="K265" s="6"/>
      <c r="P265" s="6"/>
      <c r="U265" s="6"/>
      <c r="Z265" s="6"/>
      <c r="AE265" s="6"/>
      <c r="AJ265" s="6"/>
      <c r="AO265" s="6"/>
      <c r="AT265" s="6"/>
      <c r="AY265" s="6"/>
      <c r="BD265" s="6"/>
      <c r="BI265" s="6"/>
      <c r="BN265" s="6"/>
      <c r="BS265" s="6"/>
      <c r="BX265" s="6"/>
      <c r="CC265" s="6"/>
      <c r="CH265" s="6"/>
      <c r="CM265" s="6"/>
      <c r="CR265" s="6"/>
      <c r="CW265" s="6"/>
    </row>
    <row r="266" spans="1:101" x14ac:dyDescent="0.25">
      <c r="A266" s="27"/>
      <c r="F266" s="6"/>
      <c r="K266" s="6"/>
      <c r="P266" s="6"/>
      <c r="U266" s="6"/>
      <c r="Z266" s="6"/>
      <c r="AE266" s="6"/>
      <c r="AJ266" s="6"/>
      <c r="AO266" s="6"/>
      <c r="AT266" s="6"/>
      <c r="AY266" s="6"/>
      <c r="BD266" s="6"/>
      <c r="BI266" s="6"/>
      <c r="BN266" s="6"/>
      <c r="BS266" s="6"/>
      <c r="BX266" s="6"/>
      <c r="CC266" s="6"/>
      <c r="CH266" s="6"/>
      <c r="CM266" s="6"/>
      <c r="CR266" s="6"/>
      <c r="CW266" s="6"/>
    </row>
    <row r="267" spans="1:101" x14ac:dyDescent="0.25">
      <c r="A267" s="27"/>
      <c r="F267" s="6"/>
      <c r="K267" s="6"/>
      <c r="P267" s="6"/>
      <c r="U267" s="6"/>
      <c r="Z267" s="6"/>
      <c r="AE267" s="6"/>
      <c r="AJ267" s="6"/>
      <c r="AO267" s="6"/>
      <c r="AT267" s="6"/>
      <c r="AY267" s="6"/>
      <c r="BD267" s="6"/>
      <c r="BI267" s="6"/>
      <c r="BN267" s="6"/>
      <c r="BS267" s="6"/>
      <c r="BX267" s="6"/>
      <c r="CC267" s="6"/>
      <c r="CH267" s="6"/>
      <c r="CM267" s="6"/>
      <c r="CR267" s="6"/>
      <c r="CW267" s="6"/>
    </row>
    <row r="268" spans="1:101" x14ac:dyDescent="0.25">
      <c r="A268" s="27"/>
      <c r="F268" s="6"/>
      <c r="K268" s="6"/>
      <c r="P268" s="6"/>
      <c r="U268" s="6"/>
      <c r="Z268" s="6"/>
      <c r="AE268" s="6"/>
      <c r="AJ268" s="6"/>
      <c r="AO268" s="6"/>
      <c r="AT268" s="6"/>
      <c r="AY268" s="6"/>
      <c r="BD268" s="6"/>
      <c r="BI268" s="6"/>
      <c r="BN268" s="6"/>
      <c r="BS268" s="6"/>
      <c r="BX268" s="6"/>
      <c r="CC268" s="6"/>
      <c r="CH268" s="6"/>
      <c r="CM268" s="6"/>
      <c r="CR268" s="6"/>
      <c r="CW268" s="6"/>
    </row>
    <row r="269" spans="1:101" x14ac:dyDescent="0.25">
      <c r="A269" s="27"/>
      <c r="F269" s="6"/>
      <c r="K269" s="6"/>
      <c r="P269" s="6"/>
      <c r="U269" s="6"/>
      <c r="Z269" s="6"/>
      <c r="AE269" s="6"/>
      <c r="AJ269" s="6"/>
      <c r="AO269" s="6"/>
      <c r="AT269" s="6"/>
      <c r="AY269" s="6"/>
      <c r="BD269" s="6"/>
      <c r="BI269" s="6"/>
      <c r="BN269" s="6"/>
      <c r="BS269" s="6"/>
      <c r="BX269" s="6"/>
      <c r="CC269" s="6"/>
      <c r="CH269" s="6"/>
      <c r="CM269" s="6"/>
      <c r="CR269" s="6"/>
      <c r="CW269" s="6"/>
    </row>
    <row r="270" spans="1:101" x14ac:dyDescent="0.25">
      <c r="A270" s="27"/>
      <c r="F270" s="6"/>
      <c r="K270" s="6"/>
      <c r="P270" s="6"/>
      <c r="U270" s="6"/>
      <c r="Z270" s="6"/>
      <c r="AE270" s="6"/>
      <c r="AJ270" s="6"/>
      <c r="AO270" s="6"/>
      <c r="AT270" s="6"/>
      <c r="AY270" s="6"/>
      <c r="BD270" s="6"/>
      <c r="BI270" s="6"/>
      <c r="BN270" s="6"/>
      <c r="BS270" s="6"/>
      <c r="BX270" s="6"/>
      <c r="CC270" s="6"/>
      <c r="CH270" s="6"/>
      <c r="CM270" s="6"/>
      <c r="CR270" s="6"/>
      <c r="CW270" s="6"/>
    </row>
    <row r="271" spans="1:101" x14ac:dyDescent="0.25">
      <c r="A271" s="27"/>
      <c r="F271" s="6"/>
      <c r="K271" s="6"/>
      <c r="P271" s="6"/>
      <c r="U271" s="6"/>
      <c r="Z271" s="6"/>
      <c r="AE271" s="6"/>
      <c r="AJ271" s="6"/>
      <c r="AO271" s="6"/>
      <c r="AT271" s="6"/>
      <c r="AY271" s="6"/>
      <c r="BD271" s="6"/>
      <c r="BI271" s="6"/>
      <c r="BN271" s="6"/>
      <c r="BS271" s="6"/>
      <c r="BX271" s="6"/>
      <c r="CC271" s="6"/>
      <c r="CH271" s="6"/>
      <c r="CM271" s="6"/>
      <c r="CR271" s="6"/>
      <c r="CW271" s="6"/>
    </row>
    <row r="272" spans="1:101" x14ac:dyDescent="0.25">
      <c r="A272" s="27"/>
      <c r="F272" s="6"/>
      <c r="K272" s="6"/>
      <c r="P272" s="6"/>
      <c r="U272" s="6"/>
      <c r="Z272" s="6"/>
      <c r="AE272" s="6"/>
      <c r="AJ272" s="6"/>
      <c r="AO272" s="6"/>
      <c r="AT272" s="6"/>
      <c r="AY272" s="6"/>
      <c r="BD272" s="6"/>
      <c r="BI272" s="6"/>
      <c r="BN272" s="6"/>
      <c r="BS272" s="6"/>
      <c r="BX272" s="6"/>
      <c r="CC272" s="6"/>
      <c r="CH272" s="6"/>
      <c r="CM272" s="6"/>
      <c r="CR272" s="6"/>
      <c r="CW272" s="6"/>
    </row>
    <row r="273" spans="1:101" x14ac:dyDescent="0.25">
      <c r="A273" s="27"/>
      <c r="F273" s="6"/>
      <c r="K273" s="6"/>
      <c r="P273" s="6"/>
      <c r="U273" s="6"/>
      <c r="Z273" s="6"/>
      <c r="AE273" s="6"/>
      <c r="AJ273" s="6"/>
      <c r="AO273" s="6"/>
      <c r="AT273" s="6"/>
      <c r="AY273" s="6"/>
      <c r="BD273" s="6"/>
      <c r="BI273" s="6"/>
      <c r="BN273" s="6"/>
      <c r="BS273" s="6"/>
      <c r="BX273" s="6"/>
      <c r="CC273" s="6"/>
      <c r="CH273" s="6"/>
      <c r="CM273" s="6"/>
      <c r="CR273" s="6"/>
      <c r="CW273" s="6"/>
    </row>
    <row r="274" spans="1:101" x14ac:dyDescent="0.25">
      <c r="A274" s="27"/>
      <c r="F274" s="6"/>
      <c r="K274" s="6"/>
      <c r="P274" s="6"/>
      <c r="U274" s="6"/>
      <c r="Z274" s="6"/>
      <c r="AE274" s="6"/>
      <c r="AJ274" s="6"/>
      <c r="AO274" s="6"/>
      <c r="AT274" s="6"/>
      <c r="AY274" s="6"/>
      <c r="BD274" s="6"/>
      <c r="BI274" s="6"/>
      <c r="BN274" s="6"/>
      <c r="BS274" s="6"/>
      <c r="BX274" s="6"/>
      <c r="CC274" s="6"/>
      <c r="CH274" s="6"/>
      <c r="CM274" s="6"/>
      <c r="CR274" s="6"/>
      <c r="CW274" s="6"/>
    </row>
    <row r="275" spans="1:101" x14ac:dyDescent="0.25">
      <c r="A275" s="27"/>
      <c r="F275" s="6"/>
      <c r="K275" s="6"/>
      <c r="P275" s="6"/>
      <c r="U275" s="6"/>
      <c r="Z275" s="6"/>
      <c r="AE275" s="6"/>
      <c r="AJ275" s="6"/>
      <c r="AO275" s="6"/>
      <c r="AT275" s="6"/>
      <c r="AY275" s="6"/>
      <c r="BD275" s="6"/>
      <c r="BI275" s="6"/>
      <c r="BN275" s="6"/>
      <c r="BS275" s="6"/>
      <c r="BX275" s="6"/>
      <c r="CC275" s="6"/>
      <c r="CH275" s="6"/>
      <c r="CM275" s="6"/>
      <c r="CR275" s="6"/>
      <c r="CW275" s="6"/>
    </row>
    <row r="276" spans="1:101" x14ac:dyDescent="0.25">
      <c r="A276" s="27"/>
      <c r="F276" s="6"/>
      <c r="K276" s="6"/>
      <c r="P276" s="6"/>
      <c r="U276" s="6"/>
      <c r="Z276" s="6"/>
      <c r="AE276" s="6"/>
      <c r="AJ276" s="6"/>
      <c r="AO276" s="6"/>
      <c r="AT276" s="6"/>
      <c r="AY276" s="6"/>
      <c r="BD276" s="6"/>
      <c r="BI276" s="6"/>
      <c r="BN276" s="6"/>
      <c r="BS276" s="6"/>
      <c r="BX276" s="6"/>
      <c r="CC276" s="6"/>
      <c r="CH276" s="6"/>
      <c r="CM276" s="6"/>
      <c r="CR276" s="6"/>
      <c r="CW276" s="6"/>
    </row>
    <row r="277" spans="1:101" x14ac:dyDescent="0.25">
      <c r="A277" s="27"/>
      <c r="F277" s="6"/>
      <c r="K277" s="6"/>
      <c r="P277" s="6"/>
      <c r="U277" s="6"/>
      <c r="Z277" s="6"/>
      <c r="AE277" s="6"/>
      <c r="AJ277" s="6"/>
      <c r="AO277" s="6"/>
      <c r="AT277" s="6"/>
      <c r="AY277" s="6"/>
      <c r="BD277" s="6"/>
      <c r="BI277" s="6"/>
      <c r="BN277" s="6"/>
      <c r="BS277" s="6"/>
      <c r="BX277" s="6"/>
      <c r="CC277" s="6"/>
      <c r="CH277" s="6"/>
      <c r="CM277" s="6"/>
      <c r="CR277" s="6"/>
      <c r="CW277" s="6"/>
    </row>
    <row r="278" spans="1:101" x14ac:dyDescent="0.25">
      <c r="A278" s="27"/>
      <c r="F278" s="6"/>
      <c r="K278" s="6"/>
      <c r="P278" s="6"/>
      <c r="U278" s="6"/>
      <c r="Z278" s="6"/>
      <c r="AE278" s="6"/>
      <c r="AJ278" s="6"/>
      <c r="AO278" s="6"/>
      <c r="AT278" s="6"/>
      <c r="AY278" s="6"/>
      <c r="BD278" s="6"/>
      <c r="BI278" s="6"/>
      <c r="BN278" s="6"/>
      <c r="BS278" s="6"/>
      <c r="BX278" s="6"/>
      <c r="CC278" s="6"/>
      <c r="CH278" s="6"/>
      <c r="CM278" s="6"/>
      <c r="CR278" s="6"/>
      <c r="CW278" s="6"/>
    </row>
    <row r="279" spans="1:101" x14ac:dyDescent="0.25">
      <c r="A279" s="27"/>
      <c r="F279" s="6"/>
      <c r="K279" s="6"/>
      <c r="P279" s="6"/>
      <c r="U279" s="6"/>
      <c r="Z279" s="6"/>
      <c r="AE279" s="6"/>
      <c r="AJ279" s="6"/>
      <c r="AO279" s="6"/>
      <c r="AT279" s="6"/>
      <c r="AY279" s="6"/>
      <c r="BD279" s="6"/>
      <c r="BI279" s="6"/>
      <c r="BN279" s="6"/>
      <c r="BS279" s="6"/>
      <c r="BX279" s="6"/>
      <c r="CC279" s="6"/>
      <c r="CH279" s="6"/>
      <c r="CM279" s="6"/>
      <c r="CR279" s="6"/>
      <c r="CW279" s="6"/>
    </row>
    <row r="280" spans="1:101" x14ac:dyDescent="0.25">
      <c r="A280" s="27"/>
      <c r="F280" s="6"/>
      <c r="K280" s="6"/>
      <c r="P280" s="6"/>
      <c r="U280" s="6"/>
      <c r="Z280" s="6"/>
      <c r="AE280" s="6"/>
      <c r="AJ280" s="6"/>
      <c r="AO280" s="6"/>
      <c r="AT280" s="6"/>
      <c r="AY280" s="6"/>
      <c r="BD280" s="6"/>
      <c r="BI280" s="6"/>
      <c r="BN280" s="6"/>
      <c r="BS280" s="6"/>
      <c r="BX280" s="6"/>
      <c r="CC280" s="6"/>
      <c r="CH280" s="6"/>
      <c r="CM280" s="6"/>
      <c r="CR280" s="6"/>
      <c r="CW280" s="6"/>
    </row>
    <row r="281" spans="1:101" x14ac:dyDescent="0.25">
      <c r="A281" s="27"/>
      <c r="F281" s="6"/>
      <c r="K281" s="6"/>
      <c r="P281" s="6"/>
      <c r="U281" s="6"/>
      <c r="Z281" s="6"/>
      <c r="AE281" s="6"/>
      <c r="AJ281" s="6"/>
      <c r="AO281" s="6"/>
      <c r="AT281" s="6"/>
      <c r="AY281" s="6"/>
      <c r="BD281" s="6"/>
      <c r="BI281" s="6"/>
      <c r="BN281" s="6"/>
      <c r="BS281" s="6"/>
      <c r="BX281" s="6"/>
      <c r="CC281" s="6"/>
      <c r="CH281" s="6"/>
      <c r="CM281" s="6"/>
      <c r="CR281" s="6"/>
      <c r="CW281" s="6"/>
    </row>
    <row r="282" spans="1:101" x14ac:dyDescent="0.25">
      <c r="A282" s="27"/>
      <c r="F282" s="6"/>
      <c r="K282" s="6"/>
      <c r="P282" s="6"/>
      <c r="U282" s="6"/>
      <c r="Z282" s="6"/>
      <c r="AE282" s="6"/>
      <c r="AJ282" s="6"/>
      <c r="AO282" s="6"/>
      <c r="AT282" s="6"/>
      <c r="AY282" s="6"/>
      <c r="BD282" s="6"/>
      <c r="BI282" s="6"/>
      <c r="BN282" s="6"/>
      <c r="BS282" s="6"/>
      <c r="BX282" s="6"/>
      <c r="CC282" s="6"/>
      <c r="CH282" s="6"/>
      <c r="CM282" s="6"/>
      <c r="CR282" s="6"/>
      <c r="CW282" s="6"/>
    </row>
    <row r="283" spans="1:101" x14ac:dyDescent="0.25">
      <c r="A283" s="27"/>
      <c r="F283" s="6"/>
      <c r="K283" s="6"/>
      <c r="P283" s="6"/>
      <c r="U283" s="6"/>
      <c r="Z283" s="6"/>
      <c r="AE283" s="6"/>
      <c r="AJ283" s="6"/>
      <c r="AO283" s="6"/>
      <c r="AT283" s="6"/>
      <c r="AY283" s="6"/>
      <c r="BD283" s="6"/>
      <c r="BI283" s="6"/>
      <c r="BN283" s="6"/>
      <c r="BS283" s="6"/>
      <c r="BX283" s="6"/>
      <c r="CC283" s="6"/>
      <c r="CH283" s="6"/>
      <c r="CM283" s="6"/>
      <c r="CR283" s="6"/>
      <c r="CW283" s="6"/>
    </row>
    <row r="284" spans="1:101" x14ac:dyDescent="0.25">
      <c r="A284" s="27"/>
      <c r="F284" s="6"/>
      <c r="K284" s="6"/>
      <c r="P284" s="6"/>
      <c r="U284" s="6"/>
      <c r="Z284" s="6"/>
      <c r="AE284" s="6"/>
      <c r="AJ284" s="6"/>
      <c r="AO284" s="6"/>
      <c r="AT284" s="6"/>
      <c r="AY284" s="6"/>
      <c r="BD284" s="6"/>
      <c r="BI284" s="6"/>
      <c r="BN284" s="6"/>
      <c r="BS284" s="6"/>
      <c r="BX284" s="6"/>
      <c r="CC284" s="6"/>
      <c r="CH284" s="6"/>
      <c r="CM284" s="6"/>
      <c r="CR284" s="6"/>
      <c r="CW284" s="6"/>
    </row>
    <row r="285" spans="1:101" x14ac:dyDescent="0.25">
      <c r="A285" s="27"/>
      <c r="F285" s="6"/>
      <c r="K285" s="6"/>
      <c r="P285" s="6"/>
      <c r="U285" s="6"/>
      <c r="Z285" s="6"/>
      <c r="AE285" s="6"/>
      <c r="AJ285" s="6"/>
      <c r="AO285" s="6"/>
      <c r="AT285" s="6"/>
      <c r="AY285" s="6"/>
      <c r="BD285" s="6"/>
      <c r="BI285" s="6"/>
      <c r="BN285" s="6"/>
      <c r="BS285" s="6"/>
      <c r="BX285" s="6"/>
      <c r="CC285" s="6"/>
      <c r="CH285" s="6"/>
      <c r="CM285" s="6"/>
      <c r="CR285" s="6"/>
      <c r="CW285" s="6"/>
    </row>
    <row r="286" spans="1:101" x14ac:dyDescent="0.25">
      <c r="A286" s="27"/>
      <c r="F286" s="6"/>
      <c r="K286" s="6"/>
      <c r="P286" s="6"/>
      <c r="U286" s="6"/>
      <c r="Z286" s="6"/>
      <c r="AE286" s="6"/>
      <c r="AJ286" s="6"/>
      <c r="AO286" s="6"/>
      <c r="AT286" s="6"/>
      <c r="AY286" s="6"/>
      <c r="BD286" s="6"/>
      <c r="BI286" s="6"/>
      <c r="BN286" s="6"/>
      <c r="BS286" s="6"/>
      <c r="BX286" s="6"/>
      <c r="CC286" s="6"/>
      <c r="CH286" s="6"/>
      <c r="CM286" s="6"/>
      <c r="CR286" s="6"/>
      <c r="CW286" s="6"/>
    </row>
    <row r="287" spans="1:101" x14ac:dyDescent="0.25">
      <c r="A287" s="27"/>
      <c r="F287" s="6"/>
      <c r="K287" s="6"/>
      <c r="P287" s="6"/>
      <c r="U287" s="6"/>
      <c r="Z287" s="6"/>
      <c r="AE287" s="6"/>
      <c r="AJ287" s="6"/>
      <c r="AO287" s="6"/>
      <c r="AT287" s="6"/>
      <c r="AY287" s="6"/>
      <c r="BD287" s="6"/>
      <c r="BI287" s="6"/>
      <c r="BN287" s="6"/>
      <c r="BS287" s="6"/>
      <c r="BX287" s="6"/>
      <c r="CC287" s="6"/>
      <c r="CH287" s="6"/>
      <c r="CM287" s="6"/>
      <c r="CR287" s="6"/>
      <c r="CW287" s="6"/>
    </row>
    <row r="288" spans="1:101" x14ac:dyDescent="0.25">
      <c r="A288" s="27"/>
      <c r="F288" s="6"/>
      <c r="K288" s="6"/>
      <c r="P288" s="6"/>
      <c r="U288" s="6"/>
      <c r="Z288" s="6"/>
      <c r="AE288" s="6"/>
      <c r="AJ288" s="6"/>
      <c r="AO288" s="6"/>
      <c r="AT288" s="6"/>
      <c r="AY288" s="6"/>
      <c r="BD288" s="6"/>
      <c r="BI288" s="6"/>
      <c r="BN288" s="6"/>
      <c r="BS288" s="6"/>
      <c r="BX288" s="6"/>
      <c r="CC288" s="6"/>
      <c r="CH288" s="6"/>
      <c r="CM288" s="6"/>
      <c r="CR288" s="6"/>
      <c r="CW288" s="6"/>
    </row>
    <row r="289" spans="1:101" x14ac:dyDescent="0.25">
      <c r="A289" s="27"/>
      <c r="F289" s="6"/>
      <c r="K289" s="6"/>
      <c r="P289" s="6"/>
      <c r="U289" s="6"/>
      <c r="Z289" s="6"/>
      <c r="AE289" s="6"/>
      <c r="AJ289" s="6"/>
      <c r="AO289" s="6"/>
      <c r="AT289" s="6"/>
      <c r="AY289" s="6"/>
      <c r="BD289" s="6"/>
      <c r="BI289" s="6"/>
      <c r="BN289" s="6"/>
      <c r="BS289" s="6"/>
      <c r="BX289" s="6"/>
      <c r="CC289" s="6"/>
      <c r="CH289" s="6"/>
      <c r="CM289" s="6"/>
      <c r="CR289" s="6"/>
      <c r="CW289" s="6"/>
    </row>
    <row r="290" spans="1:101" x14ac:dyDescent="0.25">
      <c r="A290" s="27"/>
      <c r="F290" s="6"/>
      <c r="K290" s="6"/>
      <c r="P290" s="6"/>
      <c r="U290" s="6"/>
      <c r="Z290" s="6"/>
      <c r="AE290" s="6"/>
      <c r="AJ290" s="6"/>
      <c r="AO290" s="6"/>
      <c r="AT290" s="6"/>
      <c r="AY290" s="6"/>
      <c r="BD290" s="6"/>
      <c r="BI290" s="6"/>
      <c r="BN290" s="6"/>
      <c r="BS290" s="6"/>
      <c r="BX290" s="6"/>
      <c r="CC290" s="6"/>
      <c r="CH290" s="6"/>
      <c r="CM290" s="6"/>
      <c r="CR290" s="6"/>
      <c r="CW290" s="6"/>
    </row>
    <row r="291" spans="1:101" x14ac:dyDescent="0.25">
      <c r="A291" s="27"/>
      <c r="F291" s="6"/>
      <c r="K291" s="6"/>
      <c r="P291" s="6"/>
      <c r="U291" s="6"/>
      <c r="Z291" s="6"/>
      <c r="AE291" s="6"/>
      <c r="AJ291" s="6"/>
      <c r="AO291" s="6"/>
      <c r="AT291" s="6"/>
      <c r="AY291" s="6"/>
      <c r="BD291" s="6"/>
      <c r="BI291" s="6"/>
      <c r="BN291" s="6"/>
      <c r="BS291" s="6"/>
      <c r="BX291" s="6"/>
      <c r="CC291" s="6"/>
      <c r="CH291" s="6"/>
      <c r="CM291" s="6"/>
      <c r="CR291" s="6"/>
      <c r="CW291" s="6"/>
    </row>
    <row r="292" spans="1:101" x14ac:dyDescent="0.25">
      <c r="A292" s="27"/>
      <c r="F292" s="6"/>
      <c r="K292" s="6"/>
      <c r="P292" s="6"/>
      <c r="U292" s="6"/>
      <c r="Z292" s="6"/>
      <c r="AE292" s="6"/>
      <c r="AJ292" s="6"/>
      <c r="AO292" s="6"/>
      <c r="AT292" s="6"/>
      <c r="AY292" s="6"/>
      <c r="BD292" s="6"/>
      <c r="BI292" s="6"/>
      <c r="BN292" s="6"/>
      <c r="BS292" s="6"/>
      <c r="BX292" s="6"/>
      <c r="CC292" s="6"/>
      <c r="CH292" s="6"/>
      <c r="CM292" s="6"/>
      <c r="CR292" s="6"/>
      <c r="CW292" s="6"/>
    </row>
    <row r="293" spans="1:101" x14ac:dyDescent="0.25">
      <c r="A293" s="27"/>
      <c r="F293" s="6"/>
      <c r="K293" s="6"/>
      <c r="P293" s="6"/>
      <c r="U293" s="6"/>
      <c r="Z293" s="6"/>
      <c r="AE293" s="6"/>
      <c r="AJ293" s="6"/>
      <c r="AO293" s="6"/>
      <c r="AT293" s="6"/>
      <c r="AY293" s="6"/>
      <c r="BD293" s="6"/>
      <c r="BI293" s="6"/>
      <c r="BN293" s="6"/>
      <c r="BS293" s="6"/>
      <c r="BX293" s="6"/>
      <c r="CC293" s="6"/>
      <c r="CH293" s="6"/>
      <c r="CM293" s="6"/>
      <c r="CR293" s="6"/>
      <c r="CW293" s="6"/>
    </row>
    <row r="294" spans="1:101" x14ac:dyDescent="0.25">
      <c r="A294" s="27"/>
      <c r="F294" s="6"/>
      <c r="K294" s="6"/>
      <c r="P294" s="6"/>
      <c r="U294" s="6"/>
      <c r="Z294" s="6"/>
      <c r="AE294" s="6"/>
      <c r="AJ294" s="6"/>
      <c r="AO294" s="6"/>
      <c r="AT294" s="6"/>
      <c r="AY294" s="6"/>
      <c r="BD294" s="6"/>
      <c r="BI294" s="6"/>
      <c r="BN294" s="6"/>
      <c r="BS294" s="6"/>
      <c r="BX294" s="6"/>
      <c r="CC294" s="6"/>
      <c r="CH294" s="6"/>
      <c r="CM294" s="6"/>
      <c r="CR294" s="6"/>
      <c r="CW294" s="6"/>
    </row>
    <row r="295" spans="1:101" x14ac:dyDescent="0.25">
      <c r="A295" s="27"/>
      <c r="F295" s="6"/>
      <c r="K295" s="6"/>
      <c r="P295" s="6"/>
      <c r="U295" s="6"/>
      <c r="Z295" s="6"/>
      <c r="AE295" s="6"/>
      <c r="AJ295" s="6"/>
      <c r="AO295" s="6"/>
      <c r="AT295" s="6"/>
      <c r="AY295" s="6"/>
      <c r="BD295" s="6"/>
      <c r="BI295" s="6"/>
      <c r="BN295" s="6"/>
      <c r="BS295" s="6"/>
      <c r="BX295" s="6"/>
      <c r="CC295" s="6"/>
      <c r="CH295" s="6"/>
      <c r="CM295" s="6"/>
      <c r="CR295" s="6"/>
      <c r="CW295" s="6"/>
    </row>
    <row r="296" spans="1:101" x14ac:dyDescent="0.25">
      <c r="A296" s="27"/>
      <c r="F296" s="6"/>
      <c r="K296" s="6"/>
      <c r="P296" s="6"/>
      <c r="U296" s="6"/>
      <c r="Z296" s="6"/>
      <c r="AE296" s="6"/>
      <c r="AJ296" s="6"/>
      <c r="AO296" s="6"/>
      <c r="AT296" s="6"/>
      <c r="AY296" s="6"/>
      <c r="BD296" s="6"/>
      <c r="BI296" s="6"/>
      <c r="BN296" s="6"/>
      <c r="BS296" s="6"/>
      <c r="BX296" s="6"/>
      <c r="CC296" s="6"/>
      <c r="CH296" s="6"/>
      <c r="CM296" s="6"/>
      <c r="CR296" s="6"/>
      <c r="CW296" s="6"/>
    </row>
    <row r="297" spans="1:101" x14ac:dyDescent="0.25">
      <c r="A297" s="27"/>
      <c r="F297" s="6"/>
      <c r="K297" s="6"/>
      <c r="P297" s="6"/>
      <c r="U297" s="6"/>
      <c r="Z297" s="6"/>
      <c r="AE297" s="6"/>
      <c r="AJ297" s="6"/>
      <c r="AO297" s="6"/>
      <c r="AT297" s="6"/>
      <c r="AY297" s="6"/>
      <c r="BD297" s="6"/>
      <c r="BI297" s="6"/>
      <c r="BN297" s="6"/>
      <c r="BS297" s="6"/>
      <c r="BX297" s="6"/>
      <c r="CC297" s="6"/>
      <c r="CH297" s="6"/>
      <c r="CM297" s="6"/>
      <c r="CR297" s="6"/>
      <c r="CW297" s="6"/>
    </row>
    <row r="298" spans="1:101" x14ac:dyDescent="0.25">
      <c r="A298" s="27"/>
      <c r="F298" s="6"/>
      <c r="K298" s="6"/>
      <c r="P298" s="6"/>
      <c r="U298" s="6"/>
      <c r="Z298" s="6"/>
      <c r="AE298" s="6"/>
      <c r="AJ298" s="6"/>
      <c r="AO298" s="6"/>
      <c r="AT298" s="6"/>
      <c r="AY298" s="6"/>
      <c r="BD298" s="6"/>
      <c r="BI298" s="6"/>
      <c r="BN298" s="6"/>
      <c r="BS298" s="6"/>
      <c r="BX298" s="6"/>
      <c r="CC298" s="6"/>
      <c r="CH298" s="6"/>
      <c r="CM298" s="6"/>
      <c r="CR298" s="6"/>
      <c r="CW298" s="6"/>
    </row>
    <row r="299" spans="1:101" x14ac:dyDescent="0.25">
      <c r="A299" s="27"/>
      <c r="F299" s="6"/>
      <c r="K299" s="6"/>
      <c r="P299" s="6"/>
      <c r="U299" s="6"/>
      <c r="Z299" s="6"/>
      <c r="AE299" s="6"/>
      <c r="AJ299" s="6"/>
      <c r="AO299" s="6"/>
      <c r="AT299" s="6"/>
      <c r="AY299" s="6"/>
      <c r="BD299" s="6"/>
      <c r="BI299" s="6"/>
      <c r="BN299" s="6"/>
      <c r="BS299" s="6"/>
      <c r="BX299" s="6"/>
      <c r="CC299" s="6"/>
      <c r="CH299" s="6"/>
      <c r="CM299" s="6"/>
      <c r="CR299" s="6"/>
      <c r="CW299" s="6"/>
    </row>
    <row r="300" spans="1:101" x14ac:dyDescent="0.25">
      <c r="A300" s="27"/>
      <c r="F300" s="6"/>
      <c r="K300" s="6"/>
      <c r="P300" s="6"/>
      <c r="U300" s="6"/>
      <c r="Z300" s="6"/>
      <c r="AE300" s="6"/>
      <c r="AJ300" s="6"/>
      <c r="AO300" s="6"/>
      <c r="AT300" s="6"/>
      <c r="AY300" s="6"/>
      <c r="BD300" s="6"/>
      <c r="BI300" s="6"/>
      <c r="BN300" s="6"/>
      <c r="BS300" s="6"/>
      <c r="BX300" s="6"/>
      <c r="CC300" s="6"/>
      <c r="CH300" s="6"/>
      <c r="CM300" s="6"/>
      <c r="CR300" s="6"/>
      <c r="CW300" s="6"/>
    </row>
    <row r="301" spans="1:101" x14ac:dyDescent="0.25">
      <c r="A301" s="27"/>
      <c r="F301" s="6"/>
      <c r="K301" s="6"/>
      <c r="P301" s="6"/>
      <c r="U301" s="6"/>
      <c r="Z301" s="6"/>
      <c r="AE301" s="6"/>
      <c r="AJ301" s="6"/>
      <c r="AO301" s="6"/>
      <c r="AT301" s="6"/>
      <c r="AY301" s="6"/>
      <c r="BD301" s="6"/>
      <c r="BI301" s="6"/>
      <c r="BN301" s="6"/>
      <c r="BS301" s="6"/>
      <c r="BX301" s="6"/>
      <c r="CC301" s="6"/>
      <c r="CH301" s="6"/>
      <c r="CM301" s="6"/>
      <c r="CR301" s="6"/>
      <c r="CW301" s="6"/>
    </row>
    <row r="302" spans="1:101" x14ac:dyDescent="0.25">
      <c r="A302" s="27"/>
      <c r="F302" s="6"/>
      <c r="K302" s="6"/>
      <c r="P302" s="6"/>
      <c r="U302" s="6"/>
      <c r="Z302" s="6"/>
      <c r="AE302" s="6"/>
      <c r="AJ302" s="6"/>
      <c r="AO302" s="6"/>
      <c r="AT302" s="6"/>
      <c r="AY302" s="6"/>
      <c r="BD302" s="6"/>
      <c r="BI302" s="6"/>
      <c r="BN302" s="6"/>
      <c r="BS302" s="6"/>
      <c r="BX302" s="6"/>
      <c r="CC302" s="6"/>
      <c r="CH302" s="6"/>
      <c r="CM302" s="6"/>
      <c r="CR302" s="6"/>
      <c r="CW302" s="6"/>
    </row>
    <row r="303" spans="1:101" x14ac:dyDescent="0.25">
      <c r="A303" s="27"/>
      <c r="F303" s="6"/>
      <c r="K303" s="6"/>
      <c r="P303" s="6"/>
      <c r="U303" s="6"/>
      <c r="Z303" s="6"/>
      <c r="AE303" s="6"/>
      <c r="AJ303" s="6"/>
      <c r="AO303" s="6"/>
      <c r="AT303" s="6"/>
      <c r="AY303" s="6"/>
      <c r="BD303" s="6"/>
      <c r="BI303" s="6"/>
      <c r="BN303" s="6"/>
      <c r="BS303" s="6"/>
      <c r="BX303" s="6"/>
      <c r="CC303" s="6"/>
      <c r="CH303" s="6"/>
      <c r="CM303" s="6"/>
      <c r="CR303" s="6"/>
      <c r="CW303" s="6"/>
    </row>
    <row r="304" spans="1:101" x14ac:dyDescent="0.25">
      <c r="A304" s="27"/>
      <c r="F304" s="6"/>
      <c r="K304" s="6"/>
      <c r="P304" s="6"/>
      <c r="U304" s="6"/>
      <c r="Z304" s="6"/>
      <c r="AE304" s="6"/>
      <c r="AJ304" s="6"/>
      <c r="AO304" s="6"/>
      <c r="AT304" s="6"/>
      <c r="AY304" s="6"/>
      <c r="BD304" s="6"/>
      <c r="BI304" s="6"/>
      <c r="BN304" s="6"/>
      <c r="BS304" s="6"/>
      <c r="BX304" s="6"/>
      <c r="CC304" s="6"/>
      <c r="CH304" s="6"/>
      <c r="CM304" s="6"/>
      <c r="CR304" s="6"/>
      <c r="CW304" s="6"/>
    </row>
    <row r="305" spans="1:101" x14ac:dyDescent="0.25">
      <c r="A305" s="27"/>
      <c r="F305" s="6"/>
      <c r="K305" s="6"/>
      <c r="P305" s="6"/>
      <c r="U305" s="6"/>
      <c r="Z305" s="6"/>
      <c r="AE305" s="6"/>
      <c r="AJ305" s="6"/>
      <c r="AO305" s="6"/>
      <c r="AT305" s="6"/>
      <c r="AY305" s="6"/>
      <c r="BD305" s="6"/>
      <c r="BI305" s="6"/>
      <c r="BN305" s="6"/>
      <c r="BS305" s="6"/>
      <c r="BX305" s="6"/>
      <c r="CC305" s="6"/>
      <c r="CH305" s="6"/>
      <c r="CM305" s="6"/>
      <c r="CR305" s="6"/>
      <c r="CW305" s="6"/>
    </row>
    <row r="306" spans="1:101" x14ac:dyDescent="0.25">
      <c r="A306" s="27"/>
      <c r="F306" s="6"/>
      <c r="K306" s="6"/>
      <c r="P306" s="6"/>
      <c r="U306" s="6"/>
      <c r="Z306" s="6"/>
      <c r="AE306" s="6"/>
      <c r="AJ306" s="6"/>
      <c r="AO306" s="6"/>
      <c r="AT306" s="6"/>
      <c r="AY306" s="6"/>
      <c r="BD306" s="6"/>
      <c r="BI306" s="6"/>
      <c r="BN306" s="6"/>
      <c r="BS306" s="6"/>
      <c r="BX306" s="6"/>
      <c r="CC306" s="6"/>
      <c r="CH306" s="6"/>
      <c r="CM306" s="6"/>
      <c r="CR306" s="6"/>
      <c r="CW306" s="6"/>
    </row>
    <row r="307" spans="1:101" x14ac:dyDescent="0.25">
      <c r="A307" s="27"/>
      <c r="F307" s="6"/>
      <c r="K307" s="6"/>
      <c r="P307" s="6"/>
      <c r="U307" s="6"/>
      <c r="Z307" s="6"/>
      <c r="AE307" s="6"/>
      <c r="AJ307" s="6"/>
      <c r="AO307" s="6"/>
      <c r="AT307" s="6"/>
      <c r="AY307" s="6"/>
      <c r="BD307" s="6"/>
      <c r="BI307" s="6"/>
      <c r="BN307" s="6"/>
      <c r="BS307" s="6"/>
      <c r="BX307" s="6"/>
      <c r="CC307" s="6"/>
      <c r="CH307" s="6"/>
      <c r="CM307" s="6"/>
      <c r="CR307" s="6"/>
      <c r="CW307" s="6"/>
    </row>
    <row r="308" spans="1:101" x14ac:dyDescent="0.25">
      <c r="A308" s="27"/>
      <c r="F308" s="6"/>
      <c r="K308" s="6"/>
      <c r="P308" s="6"/>
      <c r="U308" s="6"/>
      <c r="Z308" s="6"/>
      <c r="AE308" s="6"/>
      <c r="AJ308" s="6"/>
      <c r="AO308" s="6"/>
      <c r="AT308" s="6"/>
      <c r="AY308" s="6"/>
      <c r="BD308" s="6"/>
      <c r="BI308" s="6"/>
      <c r="BN308" s="6"/>
      <c r="BS308" s="6"/>
      <c r="BX308" s="6"/>
      <c r="CC308" s="6"/>
      <c r="CH308" s="6"/>
      <c r="CM308" s="6"/>
      <c r="CR308" s="6"/>
      <c r="CW308" s="6"/>
    </row>
    <row r="309" spans="1:101" x14ac:dyDescent="0.25">
      <c r="A309" s="27"/>
      <c r="F309" s="6"/>
      <c r="K309" s="6"/>
      <c r="P309" s="6"/>
      <c r="U309" s="6"/>
      <c r="Z309" s="6"/>
      <c r="AE309" s="6"/>
      <c r="AJ309" s="6"/>
      <c r="AO309" s="6"/>
      <c r="AT309" s="6"/>
      <c r="AY309" s="6"/>
      <c r="BD309" s="6"/>
      <c r="BI309" s="6"/>
      <c r="BN309" s="6"/>
      <c r="BS309" s="6"/>
      <c r="BX309" s="6"/>
      <c r="CC309" s="6"/>
      <c r="CH309" s="6"/>
      <c r="CM309" s="6"/>
      <c r="CR309" s="6"/>
      <c r="CW309" s="6"/>
    </row>
    <row r="310" spans="1:101" x14ac:dyDescent="0.25">
      <c r="A310" s="27"/>
      <c r="F310" s="6"/>
      <c r="K310" s="6"/>
      <c r="P310" s="6"/>
      <c r="U310" s="6"/>
      <c r="Z310" s="6"/>
      <c r="AE310" s="6"/>
      <c r="AJ310" s="6"/>
      <c r="AO310" s="6"/>
      <c r="AT310" s="6"/>
      <c r="AY310" s="6"/>
      <c r="BD310" s="6"/>
      <c r="BI310" s="6"/>
      <c r="BN310" s="6"/>
      <c r="BS310" s="6"/>
      <c r="BX310" s="6"/>
      <c r="CC310" s="6"/>
      <c r="CH310" s="6"/>
      <c r="CM310" s="6"/>
      <c r="CR310" s="6"/>
      <c r="CW310" s="6"/>
    </row>
    <row r="311" spans="1:101" x14ac:dyDescent="0.25">
      <c r="A311" s="27"/>
      <c r="F311" s="6"/>
      <c r="K311" s="6"/>
      <c r="P311" s="6"/>
      <c r="U311" s="6"/>
      <c r="Z311" s="6"/>
      <c r="AE311" s="6"/>
      <c r="AJ311" s="6"/>
      <c r="AO311" s="6"/>
      <c r="AT311" s="6"/>
      <c r="AY311" s="6"/>
      <c r="BD311" s="6"/>
      <c r="BI311" s="6"/>
      <c r="BN311" s="6"/>
      <c r="BS311" s="6"/>
      <c r="BX311" s="6"/>
      <c r="CC311" s="6"/>
      <c r="CH311" s="6"/>
      <c r="CM311" s="6"/>
      <c r="CR311" s="6"/>
      <c r="CW311" s="6"/>
    </row>
    <row r="312" spans="1:101" x14ac:dyDescent="0.25">
      <c r="A312" s="27"/>
      <c r="F312" s="6"/>
      <c r="K312" s="6"/>
      <c r="P312" s="6"/>
      <c r="U312" s="6"/>
      <c r="Z312" s="6"/>
      <c r="AE312" s="6"/>
      <c r="AJ312" s="6"/>
      <c r="AO312" s="6"/>
      <c r="AT312" s="6"/>
      <c r="AY312" s="6"/>
      <c r="BD312" s="6"/>
      <c r="BI312" s="6"/>
      <c r="BN312" s="6"/>
      <c r="BS312" s="6"/>
      <c r="BX312" s="6"/>
      <c r="CC312" s="6"/>
      <c r="CH312" s="6"/>
      <c r="CM312" s="6"/>
      <c r="CR312" s="6"/>
      <c r="CW312" s="6"/>
    </row>
    <row r="313" spans="1:101" x14ac:dyDescent="0.25">
      <c r="A313" s="27"/>
      <c r="F313" s="6"/>
      <c r="K313" s="6"/>
      <c r="P313" s="6"/>
      <c r="U313" s="6"/>
      <c r="Z313" s="6"/>
      <c r="AE313" s="6"/>
      <c r="AJ313" s="6"/>
      <c r="AO313" s="6"/>
      <c r="AT313" s="6"/>
      <c r="AY313" s="6"/>
      <c r="BD313" s="6"/>
      <c r="BI313" s="6"/>
      <c r="BN313" s="6"/>
      <c r="BS313" s="6"/>
      <c r="BX313" s="6"/>
      <c r="CC313" s="6"/>
      <c r="CH313" s="6"/>
      <c r="CM313" s="6"/>
      <c r="CR313" s="6"/>
      <c r="CW313" s="6"/>
    </row>
    <row r="314" spans="1:101" x14ac:dyDescent="0.25">
      <c r="A314" s="27"/>
      <c r="F314" s="6"/>
      <c r="K314" s="6"/>
      <c r="P314" s="6"/>
      <c r="U314" s="6"/>
      <c r="Z314" s="6"/>
      <c r="AE314" s="6"/>
      <c r="AJ314" s="6"/>
      <c r="AO314" s="6"/>
      <c r="AT314" s="6"/>
      <c r="AY314" s="6"/>
      <c r="BD314" s="6"/>
      <c r="BI314" s="6"/>
      <c r="BN314" s="6"/>
      <c r="BS314" s="6"/>
      <c r="BX314" s="6"/>
      <c r="CC314" s="6"/>
      <c r="CH314" s="6"/>
      <c r="CM314" s="6"/>
      <c r="CR314" s="6"/>
      <c r="CW314" s="6"/>
    </row>
    <row r="315" spans="1:101" x14ac:dyDescent="0.25">
      <c r="A315" s="27"/>
      <c r="F315" s="6"/>
      <c r="K315" s="6"/>
      <c r="P315" s="6"/>
      <c r="U315" s="6"/>
      <c r="Z315" s="6"/>
      <c r="AE315" s="6"/>
      <c r="AJ315" s="6"/>
      <c r="AO315" s="6"/>
      <c r="AT315" s="6"/>
      <c r="AY315" s="6"/>
      <c r="BD315" s="6"/>
      <c r="BI315" s="6"/>
      <c r="BN315" s="6"/>
      <c r="BS315" s="6"/>
      <c r="BX315" s="6"/>
      <c r="CC315" s="6"/>
      <c r="CH315" s="6"/>
      <c r="CM315" s="6"/>
      <c r="CR315" s="6"/>
      <c r="CW315" s="6"/>
    </row>
    <row r="316" spans="1:101" x14ac:dyDescent="0.25">
      <c r="A316" s="27"/>
      <c r="F316" s="6"/>
      <c r="K316" s="6"/>
      <c r="P316" s="6"/>
      <c r="U316" s="6"/>
      <c r="Z316" s="6"/>
      <c r="AE316" s="6"/>
      <c r="AJ316" s="6"/>
      <c r="AO316" s="6"/>
      <c r="AT316" s="6"/>
      <c r="AY316" s="6"/>
      <c r="BD316" s="6"/>
      <c r="BI316" s="6"/>
      <c r="BN316" s="6"/>
      <c r="BS316" s="6"/>
      <c r="BX316" s="6"/>
      <c r="CC316" s="6"/>
      <c r="CH316" s="6"/>
      <c r="CM316" s="6"/>
      <c r="CR316" s="6"/>
      <c r="CW316" s="6"/>
    </row>
    <row r="317" spans="1:101" x14ac:dyDescent="0.25">
      <c r="A317" s="27"/>
      <c r="F317" s="6"/>
      <c r="K317" s="6"/>
      <c r="P317" s="6"/>
      <c r="U317" s="6"/>
      <c r="Z317" s="6"/>
      <c r="AE317" s="6"/>
      <c r="AJ317" s="6"/>
      <c r="AO317" s="6"/>
      <c r="AT317" s="6"/>
      <c r="AY317" s="6"/>
      <c r="BD317" s="6"/>
      <c r="BI317" s="6"/>
      <c r="BN317" s="6"/>
      <c r="BS317" s="6"/>
      <c r="BX317" s="6"/>
      <c r="CC317" s="6"/>
      <c r="CH317" s="6"/>
      <c r="CM317" s="6"/>
      <c r="CR317" s="6"/>
      <c r="CW317" s="6"/>
    </row>
    <row r="318" spans="1:101" x14ac:dyDescent="0.25">
      <c r="A318" s="27"/>
      <c r="F318" s="6"/>
      <c r="K318" s="6"/>
      <c r="P318" s="6"/>
      <c r="U318" s="6"/>
      <c r="Z318" s="6"/>
      <c r="AE318" s="6"/>
      <c r="AJ318" s="6"/>
      <c r="AO318" s="6"/>
      <c r="AT318" s="6"/>
      <c r="AY318" s="6"/>
      <c r="BD318" s="6"/>
      <c r="BI318" s="6"/>
      <c r="BN318" s="6"/>
      <c r="BS318" s="6"/>
      <c r="BX318" s="6"/>
      <c r="CC318" s="6"/>
      <c r="CH318" s="6"/>
      <c r="CM318" s="6"/>
      <c r="CR318" s="6"/>
      <c r="CW318" s="6"/>
    </row>
    <row r="319" spans="1:101" x14ac:dyDescent="0.25">
      <c r="A319" s="27"/>
      <c r="F319" s="6"/>
      <c r="K319" s="6"/>
      <c r="P319" s="6"/>
      <c r="U319" s="6"/>
      <c r="Z319" s="6"/>
      <c r="AE319" s="6"/>
      <c r="AJ319" s="6"/>
      <c r="AO319" s="6"/>
      <c r="AT319" s="6"/>
      <c r="AY319" s="6"/>
      <c r="BD319" s="6"/>
      <c r="BI319" s="6"/>
      <c r="BN319" s="6"/>
      <c r="BS319" s="6"/>
      <c r="BX319" s="6"/>
      <c r="CC319" s="6"/>
      <c r="CH319" s="6"/>
      <c r="CM319" s="6"/>
      <c r="CR319" s="6"/>
      <c r="CW319" s="6"/>
    </row>
    <row r="320" spans="1:101" x14ac:dyDescent="0.25">
      <c r="A320" s="27"/>
      <c r="F320" s="6"/>
      <c r="K320" s="6"/>
      <c r="P320" s="6"/>
      <c r="U320" s="6"/>
      <c r="Z320" s="6"/>
      <c r="AE320" s="6"/>
      <c r="AJ320" s="6"/>
      <c r="AO320" s="6"/>
      <c r="AT320" s="6"/>
      <c r="AY320" s="6"/>
      <c r="BD320" s="6"/>
      <c r="BI320" s="6"/>
      <c r="BN320" s="6"/>
      <c r="BS320" s="6"/>
      <c r="BX320" s="6"/>
      <c r="CC320" s="6"/>
      <c r="CH320" s="6"/>
      <c r="CM320" s="6"/>
      <c r="CR320" s="6"/>
      <c r="CW320" s="6"/>
    </row>
    <row r="321" spans="1:101" x14ac:dyDescent="0.25">
      <c r="A321" s="27"/>
      <c r="F321" s="6"/>
      <c r="K321" s="6"/>
      <c r="P321" s="6"/>
      <c r="U321" s="6"/>
      <c r="Z321" s="6"/>
      <c r="AE321" s="6"/>
      <c r="AJ321" s="6"/>
      <c r="AO321" s="6"/>
      <c r="AT321" s="6"/>
      <c r="AY321" s="6"/>
      <c r="BD321" s="6"/>
      <c r="BI321" s="6"/>
      <c r="BN321" s="6"/>
      <c r="BS321" s="6"/>
      <c r="BX321" s="6"/>
      <c r="CC321" s="6"/>
      <c r="CH321" s="6"/>
      <c r="CM321" s="6"/>
      <c r="CR321" s="6"/>
      <c r="CW321" s="6"/>
    </row>
    <row r="322" spans="1:101" x14ac:dyDescent="0.25">
      <c r="A322" s="27"/>
      <c r="F322" s="6"/>
      <c r="K322" s="6"/>
      <c r="P322" s="6"/>
      <c r="U322" s="6"/>
      <c r="Z322" s="6"/>
      <c r="AE322" s="6"/>
      <c r="AJ322" s="6"/>
      <c r="AO322" s="6"/>
      <c r="AT322" s="6"/>
      <c r="AY322" s="6"/>
      <c r="BD322" s="6"/>
      <c r="BI322" s="6"/>
      <c r="BN322" s="6"/>
      <c r="BS322" s="6"/>
      <c r="BX322" s="6"/>
      <c r="CC322" s="6"/>
      <c r="CH322" s="6"/>
      <c r="CM322" s="6"/>
      <c r="CR322" s="6"/>
      <c r="CW322" s="6"/>
    </row>
    <row r="323" spans="1:101" x14ac:dyDescent="0.25">
      <c r="A323" s="27"/>
      <c r="F323" s="6"/>
      <c r="K323" s="6"/>
      <c r="P323" s="6"/>
      <c r="U323" s="6"/>
      <c r="Z323" s="6"/>
      <c r="AE323" s="6"/>
      <c r="AJ323" s="6"/>
      <c r="AO323" s="6"/>
      <c r="AT323" s="6"/>
      <c r="AY323" s="6"/>
      <c r="BD323" s="6"/>
      <c r="BI323" s="6"/>
      <c r="BN323" s="6"/>
      <c r="BS323" s="6"/>
      <c r="BX323" s="6"/>
      <c r="CC323" s="6"/>
      <c r="CH323" s="6"/>
      <c r="CM323" s="6"/>
      <c r="CR323" s="6"/>
      <c r="CW323" s="6"/>
    </row>
    <row r="324" spans="1:101" x14ac:dyDescent="0.25">
      <c r="A324" s="27"/>
      <c r="F324" s="6"/>
      <c r="K324" s="6"/>
      <c r="P324" s="6"/>
      <c r="U324" s="6"/>
      <c r="Z324" s="6"/>
      <c r="AE324" s="6"/>
      <c r="AJ324" s="6"/>
      <c r="AO324" s="6"/>
      <c r="AT324" s="6"/>
      <c r="AY324" s="6"/>
      <c r="BD324" s="6"/>
      <c r="BI324" s="6"/>
      <c r="BN324" s="6"/>
      <c r="BS324" s="6"/>
      <c r="BX324" s="6"/>
      <c r="CC324" s="6"/>
      <c r="CH324" s="6"/>
      <c r="CM324" s="6"/>
      <c r="CR324" s="6"/>
      <c r="CW324" s="6"/>
    </row>
    <row r="325" spans="1:101" x14ac:dyDescent="0.25">
      <c r="A325" s="27"/>
      <c r="F325" s="6"/>
      <c r="K325" s="6"/>
      <c r="P325" s="6"/>
      <c r="U325" s="6"/>
      <c r="Z325" s="6"/>
      <c r="AE325" s="6"/>
      <c r="AJ325" s="6"/>
      <c r="AO325" s="6"/>
      <c r="AT325" s="6"/>
      <c r="AY325" s="6"/>
      <c r="BD325" s="6"/>
      <c r="BI325" s="6"/>
      <c r="BN325" s="6"/>
      <c r="BS325" s="6"/>
      <c r="BX325" s="6"/>
      <c r="CC325" s="6"/>
      <c r="CH325" s="6"/>
      <c r="CM325" s="6"/>
      <c r="CR325" s="6"/>
      <c r="CW325" s="6"/>
    </row>
    <row r="326" spans="1:101" x14ac:dyDescent="0.25">
      <c r="A326" s="27"/>
      <c r="F326" s="6"/>
      <c r="K326" s="6"/>
      <c r="P326" s="6"/>
      <c r="U326" s="6"/>
      <c r="Z326" s="6"/>
      <c r="AE326" s="6"/>
      <c r="AJ326" s="6"/>
      <c r="AO326" s="6"/>
      <c r="AT326" s="6"/>
      <c r="AY326" s="6"/>
      <c r="BD326" s="6"/>
      <c r="BI326" s="6"/>
      <c r="BN326" s="6"/>
      <c r="BS326" s="6"/>
      <c r="BX326" s="6"/>
      <c r="CC326" s="6"/>
      <c r="CH326" s="6"/>
      <c r="CM326" s="6"/>
      <c r="CR326" s="6"/>
      <c r="CW326" s="6"/>
    </row>
    <row r="327" spans="1:101" x14ac:dyDescent="0.25">
      <c r="A327" s="27"/>
      <c r="F327" s="6"/>
      <c r="K327" s="6"/>
      <c r="P327" s="6"/>
      <c r="U327" s="6"/>
      <c r="Z327" s="6"/>
      <c r="AE327" s="6"/>
      <c r="AJ327" s="6"/>
      <c r="AO327" s="6"/>
      <c r="AT327" s="6"/>
      <c r="AY327" s="6"/>
      <c r="BD327" s="6"/>
      <c r="BI327" s="6"/>
      <c r="BN327" s="6"/>
      <c r="BS327" s="6"/>
      <c r="BX327" s="6"/>
      <c r="CC327" s="6"/>
      <c r="CH327" s="6"/>
      <c r="CM327" s="6"/>
      <c r="CR327" s="6"/>
      <c r="CW327" s="6"/>
    </row>
    <row r="328" spans="1:101" x14ac:dyDescent="0.25">
      <c r="A328" s="27"/>
      <c r="F328" s="6"/>
      <c r="K328" s="6"/>
      <c r="P328" s="6"/>
      <c r="U328" s="6"/>
      <c r="Z328" s="6"/>
      <c r="AE328" s="6"/>
      <c r="AJ328" s="6"/>
      <c r="AO328" s="6"/>
      <c r="AT328" s="6"/>
      <c r="AY328" s="6"/>
      <c r="BD328" s="6"/>
      <c r="BI328" s="6"/>
      <c r="BN328" s="6"/>
      <c r="BS328" s="6"/>
      <c r="BX328" s="6"/>
      <c r="CC328" s="6"/>
      <c r="CH328" s="6"/>
      <c r="CM328" s="6"/>
      <c r="CR328" s="6"/>
      <c r="CW328" s="6"/>
    </row>
    <row r="329" spans="1:101" x14ac:dyDescent="0.25">
      <c r="A329" s="27"/>
      <c r="F329" s="6"/>
      <c r="K329" s="6"/>
      <c r="P329" s="6"/>
      <c r="U329" s="6"/>
      <c r="Z329" s="6"/>
      <c r="AE329" s="6"/>
      <c r="AJ329" s="6"/>
      <c r="AO329" s="6"/>
      <c r="AT329" s="6"/>
      <c r="AY329" s="6"/>
      <c r="BD329" s="6"/>
      <c r="BI329" s="6"/>
      <c r="BN329" s="6"/>
      <c r="BS329" s="6"/>
      <c r="BX329" s="6"/>
      <c r="CC329" s="6"/>
      <c r="CH329" s="6"/>
      <c r="CM329" s="6"/>
      <c r="CR329" s="6"/>
      <c r="CW329" s="6"/>
    </row>
    <row r="330" spans="1:101" x14ac:dyDescent="0.25">
      <c r="A330" s="27"/>
      <c r="F330" s="6"/>
      <c r="K330" s="6"/>
      <c r="P330" s="6"/>
      <c r="U330" s="6"/>
      <c r="Z330" s="6"/>
      <c r="AE330" s="6"/>
      <c r="AJ330" s="6"/>
      <c r="AO330" s="6"/>
      <c r="AT330" s="6"/>
      <c r="AY330" s="6"/>
      <c r="BD330" s="6"/>
      <c r="BI330" s="6"/>
      <c r="BN330" s="6"/>
      <c r="BS330" s="6"/>
      <c r="BX330" s="6"/>
      <c r="CC330" s="6"/>
      <c r="CH330" s="6"/>
      <c r="CM330" s="6"/>
      <c r="CR330" s="6"/>
      <c r="CW330" s="6"/>
    </row>
    <row r="331" spans="1:101" x14ac:dyDescent="0.25">
      <c r="A331" s="27"/>
      <c r="F331" s="6"/>
      <c r="K331" s="6"/>
      <c r="P331" s="6"/>
      <c r="U331" s="6"/>
      <c r="Z331" s="6"/>
      <c r="AE331" s="6"/>
      <c r="AJ331" s="6"/>
      <c r="AO331" s="6"/>
      <c r="AT331" s="6"/>
      <c r="AY331" s="6"/>
      <c r="BD331" s="6"/>
      <c r="BI331" s="6"/>
      <c r="BN331" s="6"/>
      <c r="BS331" s="6"/>
      <c r="BX331" s="6"/>
      <c r="CC331" s="6"/>
      <c r="CH331" s="6"/>
      <c r="CM331" s="6"/>
      <c r="CR331" s="6"/>
      <c r="CW331" s="6"/>
    </row>
    <row r="332" spans="1:101" x14ac:dyDescent="0.25">
      <c r="A332" s="27"/>
      <c r="F332" s="6"/>
      <c r="K332" s="6"/>
      <c r="P332" s="6"/>
      <c r="U332" s="6"/>
      <c r="Z332" s="6"/>
      <c r="AE332" s="6"/>
      <c r="AJ332" s="6"/>
      <c r="AO332" s="6"/>
      <c r="AT332" s="6"/>
      <c r="AY332" s="6"/>
      <c r="BD332" s="6"/>
      <c r="BI332" s="6"/>
      <c r="BN332" s="6"/>
      <c r="BS332" s="6"/>
      <c r="BX332" s="6"/>
      <c r="CC332" s="6"/>
      <c r="CH332" s="6"/>
      <c r="CM332" s="6"/>
      <c r="CR332" s="6"/>
      <c r="CW332" s="6"/>
    </row>
    <row r="333" spans="1:101" x14ac:dyDescent="0.25">
      <c r="A333" s="27"/>
      <c r="F333" s="6"/>
      <c r="K333" s="6"/>
      <c r="P333" s="6"/>
      <c r="U333" s="6"/>
      <c r="Z333" s="6"/>
      <c r="AE333" s="6"/>
      <c r="AJ333" s="6"/>
      <c r="AO333" s="6"/>
      <c r="AT333" s="6"/>
      <c r="AY333" s="6"/>
      <c r="BD333" s="6"/>
      <c r="BI333" s="6"/>
      <c r="BN333" s="6"/>
      <c r="BS333" s="6"/>
      <c r="BX333" s="6"/>
      <c r="CC333" s="6"/>
      <c r="CH333" s="6"/>
      <c r="CM333" s="6"/>
      <c r="CR333" s="6"/>
      <c r="CW333" s="6"/>
    </row>
    <row r="334" spans="1:101" x14ac:dyDescent="0.25">
      <c r="A334" s="27"/>
      <c r="F334" s="6"/>
      <c r="K334" s="6"/>
      <c r="P334" s="6"/>
      <c r="U334" s="6"/>
      <c r="Z334" s="6"/>
      <c r="AE334" s="6"/>
      <c r="AJ334" s="6"/>
      <c r="AO334" s="6"/>
      <c r="AT334" s="6"/>
      <c r="AY334" s="6"/>
      <c r="BD334" s="6"/>
      <c r="BI334" s="6"/>
      <c r="BN334" s="6"/>
      <c r="BS334" s="6"/>
      <c r="BX334" s="6"/>
      <c r="CC334" s="6"/>
      <c r="CH334" s="6"/>
      <c r="CM334" s="6"/>
      <c r="CR334" s="6"/>
      <c r="CW334" s="6"/>
    </row>
    <row r="335" spans="1:101" x14ac:dyDescent="0.25">
      <c r="A335" s="27"/>
      <c r="F335" s="6"/>
      <c r="K335" s="6"/>
      <c r="P335" s="6"/>
      <c r="U335" s="6"/>
      <c r="Z335" s="6"/>
      <c r="AE335" s="6"/>
      <c r="AJ335" s="6"/>
      <c r="AO335" s="6"/>
      <c r="AT335" s="6"/>
      <c r="AY335" s="6"/>
      <c r="BD335" s="6"/>
      <c r="BI335" s="6"/>
      <c r="BN335" s="6"/>
      <c r="BS335" s="6"/>
      <c r="BX335" s="6"/>
      <c r="CC335" s="6"/>
      <c r="CH335" s="6"/>
      <c r="CM335" s="6"/>
      <c r="CR335" s="6"/>
      <c r="CW335" s="6"/>
    </row>
    <row r="336" spans="1:101" x14ac:dyDescent="0.25">
      <c r="A336" s="27"/>
      <c r="F336" s="6"/>
      <c r="K336" s="6"/>
      <c r="P336" s="6"/>
      <c r="U336" s="6"/>
      <c r="Z336" s="6"/>
      <c r="AE336" s="6"/>
      <c r="AJ336" s="6"/>
      <c r="AO336" s="6"/>
      <c r="AT336" s="6"/>
      <c r="AY336" s="6"/>
      <c r="BD336" s="6"/>
      <c r="BI336" s="6"/>
      <c r="BN336" s="6"/>
      <c r="BS336" s="6"/>
      <c r="BX336" s="6"/>
      <c r="CC336" s="6"/>
      <c r="CH336" s="6"/>
      <c r="CM336" s="6"/>
      <c r="CR336" s="6"/>
      <c r="CW336" s="6"/>
    </row>
    <row r="337" spans="1:101" x14ac:dyDescent="0.25">
      <c r="A337" s="27"/>
      <c r="F337" s="6"/>
      <c r="K337" s="6"/>
      <c r="P337" s="6"/>
      <c r="U337" s="6"/>
      <c r="Z337" s="6"/>
      <c r="AE337" s="6"/>
      <c r="AJ337" s="6"/>
      <c r="AO337" s="6"/>
      <c r="AT337" s="6"/>
      <c r="AY337" s="6"/>
      <c r="BD337" s="6"/>
      <c r="BI337" s="6"/>
      <c r="BN337" s="6"/>
      <c r="BS337" s="6"/>
      <c r="BX337" s="6"/>
      <c r="CC337" s="6"/>
      <c r="CH337" s="6"/>
      <c r="CM337" s="6"/>
      <c r="CR337" s="6"/>
      <c r="CW337" s="6"/>
    </row>
    <row r="338" spans="1:101" x14ac:dyDescent="0.25">
      <c r="A338" s="27"/>
      <c r="F338" s="6"/>
      <c r="K338" s="6"/>
      <c r="P338" s="6"/>
      <c r="U338" s="6"/>
      <c r="Z338" s="6"/>
      <c r="AE338" s="6"/>
      <c r="AJ338" s="6"/>
      <c r="AO338" s="6"/>
      <c r="AT338" s="6"/>
      <c r="AY338" s="6"/>
      <c r="BD338" s="6"/>
      <c r="BI338" s="6"/>
      <c r="BN338" s="6"/>
      <c r="BS338" s="6"/>
      <c r="BX338" s="6"/>
      <c r="CC338" s="6"/>
      <c r="CH338" s="6"/>
      <c r="CM338" s="6"/>
      <c r="CR338" s="6"/>
      <c r="CW338" s="6"/>
    </row>
    <row r="339" spans="1:101" x14ac:dyDescent="0.25">
      <c r="A339" s="27"/>
      <c r="F339" s="6"/>
      <c r="K339" s="6"/>
      <c r="P339" s="6"/>
      <c r="U339" s="6"/>
      <c r="Z339" s="6"/>
      <c r="AE339" s="6"/>
      <c r="AJ339" s="6"/>
      <c r="AO339" s="6"/>
      <c r="AT339" s="6"/>
      <c r="AY339" s="6"/>
      <c r="BD339" s="6"/>
      <c r="BI339" s="6"/>
      <c r="BN339" s="6"/>
      <c r="BS339" s="6"/>
      <c r="BX339" s="6"/>
      <c r="CC339" s="6"/>
      <c r="CH339" s="6"/>
      <c r="CM339" s="6"/>
      <c r="CR339" s="6"/>
      <c r="CW339" s="6"/>
    </row>
    <row r="340" spans="1:101" x14ac:dyDescent="0.25">
      <c r="A340" s="27"/>
      <c r="F340" s="6"/>
      <c r="K340" s="6"/>
      <c r="P340" s="6"/>
      <c r="U340" s="6"/>
      <c r="Z340" s="6"/>
      <c r="AE340" s="6"/>
      <c r="AJ340" s="6"/>
      <c r="AO340" s="6"/>
      <c r="AT340" s="6"/>
      <c r="AY340" s="6"/>
      <c r="BD340" s="6"/>
      <c r="BI340" s="6"/>
      <c r="BN340" s="6"/>
      <c r="BS340" s="6"/>
      <c r="BX340" s="6"/>
      <c r="CC340" s="6"/>
      <c r="CH340" s="6"/>
      <c r="CM340" s="6"/>
      <c r="CR340" s="6"/>
      <c r="CW340" s="6"/>
    </row>
    <row r="341" spans="1:101" x14ac:dyDescent="0.25">
      <c r="A341" s="27"/>
      <c r="F341" s="6"/>
      <c r="K341" s="6"/>
      <c r="P341" s="6"/>
      <c r="U341" s="6"/>
      <c r="Z341" s="6"/>
      <c r="AE341" s="6"/>
      <c r="AJ341" s="6"/>
      <c r="AO341" s="6"/>
      <c r="AT341" s="6"/>
      <c r="AY341" s="6"/>
      <c r="BD341" s="6"/>
      <c r="BI341" s="6"/>
      <c r="BN341" s="6"/>
      <c r="BS341" s="6"/>
      <c r="BX341" s="6"/>
      <c r="CC341" s="6"/>
      <c r="CH341" s="6"/>
      <c r="CM341" s="6"/>
      <c r="CR341" s="6"/>
      <c r="CW341" s="6"/>
    </row>
    <row r="342" spans="1:101" x14ac:dyDescent="0.25">
      <c r="A342" s="27"/>
      <c r="F342" s="6"/>
      <c r="K342" s="6"/>
      <c r="P342" s="6"/>
      <c r="U342" s="6"/>
      <c r="Z342" s="6"/>
      <c r="AE342" s="6"/>
      <c r="AJ342" s="6"/>
      <c r="AO342" s="6"/>
      <c r="AT342" s="6"/>
      <c r="AY342" s="6"/>
      <c r="BD342" s="6"/>
      <c r="BI342" s="6"/>
      <c r="BN342" s="6"/>
      <c r="BS342" s="6"/>
      <c r="BX342" s="6"/>
      <c r="CC342" s="6"/>
      <c r="CH342" s="6"/>
      <c r="CM342" s="6"/>
      <c r="CR342" s="6"/>
      <c r="CW342" s="6"/>
    </row>
    <row r="343" spans="1:101" x14ac:dyDescent="0.25">
      <c r="A343" s="27"/>
      <c r="F343" s="6"/>
      <c r="K343" s="6"/>
      <c r="P343" s="6"/>
      <c r="U343" s="6"/>
      <c r="Z343" s="6"/>
      <c r="AE343" s="6"/>
      <c r="AJ343" s="6"/>
      <c r="AO343" s="6"/>
      <c r="AT343" s="6"/>
      <c r="AY343" s="6"/>
      <c r="BD343" s="6"/>
      <c r="BI343" s="6"/>
      <c r="BN343" s="6"/>
      <c r="BS343" s="6"/>
      <c r="BX343" s="6"/>
      <c r="CC343" s="6"/>
      <c r="CH343" s="6"/>
      <c r="CM343" s="6"/>
      <c r="CR343" s="6"/>
      <c r="CW343" s="6"/>
    </row>
    <row r="344" spans="1:101" x14ac:dyDescent="0.25">
      <c r="A344" s="27"/>
      <c r="F344" s="6"/>
      <c r="K344" s="6"/>
      <c r="P344" s="6"/>
      <c r="U344" s="6"/>
      <c r="Z344" s="6"/>
      <c r="AE344" s="6"/>
      <c r="AJ344" s="6"/>
      <c r="AO344" s="6"/>
      <c r="AT344" s="6"/>
      <c r="AY344" s="6"/>
      <c r="BD344" s="6"/>
      <c r="BI344" s="6"/>
      <c r="BN344" s="6"/>
      <c r="BS344" s="6"/>
      <c r="BX344" s="6"/>
      <c r="CC344" s="6"/>
      <c r="CH344" s="6"/>
      <c r="CM344" s="6"/>
      <c r="CR344" s="6"/>
      <c r="CW344" s="6"/>
    </row>
    <row r="345" spans="1:101" x14ac:dyDescent="0.25">
      <c r="A345" s="27"/>
      <c r="F345" s="6"/>
      <c r="K345" s="6"/>
      <c r="P345" s="6"/>
      <c r="U345" s="6"/>
      <c r="Z345" s="6"/>
      <c r="AE345" s="6"/>
      <c r="AJ345" s="6"/>
      <c r="AO345" s="6"/>
      <c r="AT345" s="6"/>
      <c r="AY345" s="6"/>
      <c r="BD345" s="6"/>
      <c r="BI345" s="6"/>
      <c r="BN345" s="6"/>
      <c r="BS345" s="6"/>
      <c r="BX345" s="6"/>
      <c r="CC345" s="6"/>
      <c r="CH345" s="6"/>
      <c r="CM345" s="6"/>
      <c r="CR345" s="6"/>
      <c r="CW345" s="6"/>
    </row>
    <row r="346" spans="1:101" x14ac:dyDescent="0.25">
      <c r="A346" s="27"/>
      <c r="F346" s="6"/>
      <c r="K346" s="6"/>
      <c r="P346" s="6"/>
      <c r="U346" s="6"/>
      <c r="Z346" s="6"/>
      <c r="AE346" s="6"/>
      <c r="AJ346" s="6"/>
      <c r="AO346" s="6"/>
      <c r="AT346" s="6"/>
      <c r="AY346" s="6"/>
      <c r="BD346" s="6"/>
      <c r="BI346" s="6"/>
      <c r="BN346" s="6"/>
      <c r="BS346" s="6"/>
      <c r="BX346" s="6"/>
      <c r="CC346" s="6"/>
      <c r="CH346" s="6"/>
      <c r="CM346" s="6"/>
      <c r="CR346" s="6"/>
      <c r="CW346" s="6"/>
    </row>
    <row r="347" spans="1:101" x14ac:dyDescent="0.25">
      <c r="A347" s="27"/>
      <c r="F347" s="6"/>
      <c r="K347" s="6"/>
      <c r="P347" s="6"/>
      <c r="U347" s="6"/>
      <c r="Z347" s="6"/>
      <c r="AE347" s="6"/>
      <c r="AJ347" s="6"/>
      <c r="AO347" s="6"/>
      <c r="AT347" s="6"/>
      <c r="AY347" s="6"/>
      <c r="BD347" s="6"/>
      <c r="BI347" s="6"/>
      <c r="BN347" s="6"/>
      <c r="BS347" s="6"/>
      <c r="BX347" s="6"/>
      <c r="CC347" s="6"/>
      <c r="CH347" s="6"/>
      <c r="CM347" s="6"/>
      <c r="CR347" s="6"/>
      <c r="CW347" s="6"/>
    </row>
    <row r="348" spans="1:101" x14ac:dyDescent="0.25">
      <c r="A348" s="27"/>
      <c r="F348" s="6"/>
      <c r="K348" s="6"/>
      <c r="P348" s="6"/>
      <c r="U348" s="6"/>
      <c r="Z348" s="6"/>
      <c r="AE348" s="6"/>
      <c r="AJ348" s="6"/>
      <c r="AO348" s="6"/>
      <c r="AT348" s="6"/>
      <c r="AY348" s="6"/>
      <c r="BD348" s="6"/>
      <c r="BI348" s="6"/>
      <c r="BN348" s="6"/>
      <c r="BS348" s="6"/>
      <c r="BX348" s="6"/>
      <c r="CC348" s="6"/>
      <c r="CH348" s="6"/>
      <c r="CM348" s="6"/>
      <c r="CR348" s="6"/>
      <c r="CW348" s="6"/>
    </row>
    <row r="349" spans="1:101" x14ac:dyDescent="0.25">
      <c r="A349" s="27"/>
      <c r="F349" s="6"/>
      <c r="K349" s="6"/>
      <c r="P349" s="6"/>
      <c r="U349" s="6"/>
      <c r="Z349" s="6"/>
      <c r="AE349" s="6"/>
      <c r="AJ349" s="6"/>
      <c r="AO349" s="6"/>
      <c r="AT349" s="6"/>
      <c r="AY349" s="6"/>
      <c r="BD349" s="6"/>
      <c r="BI349" s="6"/>
      <c r="BN349" s="6"/>
      <c r="BS349" s="6"/>
      <c r="BX349" s="6"/>
      <c r="CC349" s="6"/>
      <c r="CH349" s="6"/>
      <c r="CM349" s="6"/>
      <c r="CR349" s="6"/>
      <c r="CW349" s="6"/>
    </row>
    <row r="350" spans="1:101" x14ac:dyDescent="0.25">
      <c r="A350" s="27"/>
      <c r="F350" s="6"/>
      <c r="K350" s="6"/>
      <c r="P350" s="6"/>
      <c r="U350" s="6"/>
      <c r="Z350" s="6"/>
      <c r="AE350" s="6"/>
      <c r="AJ350" s="6"/>
      <c r="AO350" s="6"/>
      <c r="AT350" s="6"/>
      <c r="AY350" s="6"/>
      <c r="BD350" s="6"/>
      <c r="BI350" s="6"/>
      <c r="BN350" s="6"/>
      <c r="BS350" s="6"/>
      <c r="BX350" s="6"/>
      <c r="CC350" s="6"/>
      <c r="CH350" s="6"/>
      <c r="CM350" s="6"/>
      <c r="CR350" s="6"/>
      <c r="CW350" s="6"/>
    </row>
    <row r="351" spans="1:101" x14ac:dyDescent="0.25">
      <c r="A351" s="27"/>
      <c r="F351" s="6"/>
      <c r="K351" s="6"/>
      <c r="P351" s="6"/>
      <c r="U351" s="6"/>
      <c r="Z351" s="6"/>
      <c r="AE351" s="6"/>
      <c r="AJ351" s="6"/>
      <c r="AO351" s="6"/>
      <c r="AT351" s="6"/>
      <c r="AY351" s="6"/>
      <c r="BD351" s="6"/>
      <c r="BI351" s="6"/>
      <c r="BN351" s="6"/>
      <c r="BS351" s="6"/>
      <c r="BX351" s="6"/>
      <c r="CC351" s="6"/>
      <c r="CH351" s="6"/>
      <c r="CM351" s="6"/>
      <c r="CR351" s="6"/>
      <c r="CW351" s="6"/>
    </row>
    <row r="352" spans="1:101" x14ac:dyDescent="0.25">
      <c r="A352" s="27"/>
      <c r="F352" s="6"/>
      <c r="K352" s="6"/>
      <c r="P352" s="6"/>
      <c r="U352" s="6"/>
      <c r="Z352" s="6"/>
      <c r="AE352" s="6"/>
      <c r="AJ352" s="6"/>
      <c r="AO352" s="6"/>
      <c r="AT352" s="6"/>
      <c r="AY352" s="6"/>
      <c r="BD352" s="6"/>
      <c r="BI352" s="6"/>
      <c r="BN352" s="6"/>
      <c r="BS352" s="6"/>
      <c r="BX352" s="6"/>
      <c r="CC352" s="6"/>
      <c r="CH352" s="6"/>
      <c r="CM352" s="6"/>
      <c r="CR352" s="6"/>
      <c r="CW352" s="6"/>
    </row>
    <row r="353" spans="1:101" x14ac:dyDescent="0.25">
      <c r="A353" s="27"/>
      <c r="F353" s="6"/>
      <c r="K353" s="6"/>
      <c r="P353" s="6"/>
      <c r="U353" s="6"/>
      <c r="Z353" s="6"/>
      <c r="AE353" s="6"/>
      <c r="AJ353" s="6"/>
      <c r="AO353" s="6"/>
      <c r="AT353" s="6"/>
      <c r="AY353" s="6"/>
      <c r="BD353" s="6"/>
      <c r="BI353" s="6"/>
      <c r="BN353" s="6"/>
      <c r="BS353" s="6"/>
      <c r="BX353" s="6"/>
      <c r="CC353" s="6"/>
      <c r="CH353" s="6"/>
      <c r="CM353" s="6"/>
      <c r="CR353" s="6"/>
      <c r="CW353" s="6"/>
    </row>
    <row r="354" spans="1:101" x14ac:dyDescent="0.25">
      <c r="A354" s="27"/>
      <c r="F354" s="6"/>
      <c r="K354" s="6"/>
      <c r="P354" s="6"/>
      <c r="U354" s="6"/>
      <c r="Z354" s="6"/>
      <c r="AE354" s="6"/>
      <c r="AJ354" s="6"/>
      <c r="AO354" s="6"/>
      <c r="AT354" s="6"/>
      <c r="AY354" s="6"/>
      <c r="BD354" s="6"/>
      <c r="BI354" s="6"/>
      <c r="BN354" s="6"/>
      <c r="BS354" s="6"/>
      <c r="BX354" s="6"/>
      <c r="CC354" s="6"/>
      <c r="CH354" s="6"/>
      <c r="CM354" s="6"/>
      <c r="CR354" s="6"/>
      <c r="CW354" s="6"/>
    </row>
    <row r="355" spans="1:101" x14ac:dyDescent="0.25">
      <c r="A355" s="27"/>
      <c r="F355" s="6"/>
      <c r="K355" s="6"/>
      <c r="P355" s="6"/>
      <c r="U355" s="6"/>
      <c r="Z355" s="6"/>
      <c r="AE355" s="6"/>
      <c r="AJ355" s="6"/>
      <c r="AO355" s="6"/>
      <c r="AT355" s="6"/>
      <c r="AY355" s="6"/>
      <c r="BD355" s="6"/>
      <c r="BI355" s="6"/>
      <c r="BN355" s="6"/>
      <c r="BS355" s="6"/>
      <c r="BX355" s="6"/>
      <c r="CC355" s="6"/>
      <c r="CH355" s="6"/>
      <c r="CM355" s="6"/>
      <c r="CR355" s="6"/>
      <c r="CW355" s="6"/>
    </row>
    <row r="356" spans="1:101" x14ac:dyDescent="0.25">
      <c r="A356" s="27"/>
      <c r="F356" s="6"/>
      <c r="K356" s="6"/>
      <c r="P356" s="6"/>
      <c r="U356" s="6"/>
      <c r="Z356" s="6"/>
      <c r="AE356" s="6"/>
      <c r="AJ356" s="6"/>
      <c r="AO356" s="6"/>
      <c r="AT356" s="6"/>
      <c r="AY356" s="6"/>
      <c r="BD356" s="6"/>
      <c r="BI356" s="6"/>
      <c r="BN356" s="6"/>
      <c r="BS356" s="6"/>
      <c r="BX356" s="6"/>
      <c r="CC356" s="6"/>
      <c r="CH356" s="6"/>
      <c r="CM356" s="6"/>
      <c r="CR356" s="6"/>
      <c r="CW356" s="6"/>
    </row>
    <row r="357" spans="1:101" x14ac:dyDescent="0.25">
      <c r="A357" s="27"/>
      <c r="F357" s="6"/>
      <c r="K357" s="6"/>
      <c r="P357" s="6"/>
      <c r="U357" s="6"/>
      <c r="Z357" s="6"/>
      <c r="AE357" s="6"/>
      <c r="AJ357" s="6"/>
      <c r="AO357" s="6"/>
      <c r="AT357" s="6"/>
      <c r="AY357" s="6"/>
      <c r="BD357" s="6"/>
      <c r="BI357" s="6"/>
      <c r="BN357" s="6"/>
      <c r="BS357" s="6"/>
      <c r="BX357" s="6"/>
      <c r="CC357" s="6"/>
      <c r="CH357" s="6"/>
      <c r="CM357" s="6"/>
      <c r="CR357" s="6"/>
      <c r="CW357" s="6"/>
    </row>
    <row r="358" spans="1:101" x14ac:dyDescent="0.25">
      <c r="A358" s="27"/>
      <c r="F358" s="6"/>
      <c r="K358" s="6"/>
      <c r="P358" s="6"/>
      <c r="U358" s="6"/>
      <c r="Z358" s="6"/>
      <c r="AE358" s="6"/>
      <c r="AJ358" s="6"/>
      <c r="AO358" s="6"/>
      <c r="AT358" s="6"/>
      <c r="AY358" s="6"/>
      <c r="BD358" s="6"/>
      <c r="BI358" s="6"/>
      <c r="BN358" s="6"/>
      <c r="BS358" s="6"/>
      <c r="BX358" s="6"/>
      <c r="CC358" s="6"/>
      <c r="CH358" s="6"/>
      <c r="CM358" s="6"/>
      <c r="CR358" s="6"/>
      <c r="CW358" s="6"/>
    </row>
    <row r="359" spans="1:101" x14ac:dyDescent="0.25">
      <c r="A359" s="27"/>
      <c r="F359" s="6"/>
      <c r="K359" s="6"/>
      <c r="P359" s="6"/>
      <c r="U359" s="6"/>
      <c r="Z359" s="6"/>
      <c r="AE359" s="6"/>
      <c r="AJ359" s="6"/>
      <c r="AO359" s="6"/>
      <c r="AT359" s="6"/>
      <c r="AY359" s="6"/>
      <c r="BD359" s="6"/>
      <c r="BI359" s="6"/>
      <c r="BN359" s="6"/>
      <c r="BS359" s="6"/>
      <c r="BX359" s="6"/>
      <c r="CC359" s="6"/>
      <c r="CH359" s="6"/>
      <c r="CM359" s="6"/>
      <c r="CR359" s="6"/>
      <c r="CW359" s="6"/>
    </row>
    <row r="360" spans="1:101" x14ac:dyDescent="0.25">
      <c r="A360" s="27"/>
      <c r="F360" s="6"/>
      <c r="K360" s="6"/>
      <c r="P360" s="6"/>
      <c r="U360" s="6"/>
      <c r="Z360" s="6"/>
      <c r="AE360" s="6"/>
      <c r="AJ360" s="6"/>
      <c r="AO360" s="6"/>
      <c r="AT360" s="6"/>
      <c r="AY360" s="6"/>
      <c r="BD360" s="6"/>
      <c r="BI360" s="6"/>
      <c r="BN360" s="6"/>
      <c r="BS360" s="6"/>
      <c r="BX360" s="6"/>
      <c r="CC360" s="6"/>
      <c r="CH360" s="6"/>
      <c r="CM360" s="6"/>
      <c r="CR360" s="6"/>
      <c r="CW360" s="6"/>
    </row>
    <row r="361" spans="1:101" x14ac:dyDescent="0.25">
      <c r="A361" s="27"/>
      <c r="F361" s="6"/>
      <c r="K361" s="6"/>
      <c r="P361" s="6"/>
      <c r="U361" s="6"/>
      <c r="Z361" s="6"/>
      <c r="AE361" s="6"/>
      <c r="AJ361" s="6"/>
      <c r="AO361" s="6"/>
      <c r="AT361" s="6"/>
      <c r="AY361" s="6"/>
      <c r="BD361" s="6"/>
      <c r="BI361" s="6"/>
      <c r="BN361" s="6"/>
      <c r="BS361" s="6"/>
      <c r="BX361" s="6"/>
      <c r="CC361" s="6"/>
      <c r="CH361" s="6"/>
      <c r="CM361" s="6"/>
      <c r="CR361" s="6"/>
      <c r="CW361" s="6"/>
    </row>
    <row r="362" spans="1:101" x14ac:dyDescent="0.25">
      <c r="A362" s="27"/>
      <c r="F362" s="6"/>
      <c r="K362" s="6"/>
      <c r="P362" s="6"/>
      <c r="U362" s="6"/>
      <c r="Z362" s="6"/>
      <c r="AE362" s="6"/>
      <c r="AJ362" s="6"/>
      <c r="AO362" s="6"/>
      <c r="AT362" s="6"/>
      <c r="AY362" s="6"/>
      <c r="BD362" s="6"/>
      <c r="BI362" s="6"/>
      <c r="BN362" s="6"/>
      <c r="BS362" s="6"/>
      <c r="BX362" s="6"/>
      <c r="CC362" s="6"/>
      <c r="CH362" s="6"/>
      <c r="CM362" s="6"/>
      <c r="CR362" s="6"/>
      <c r="CW362" s="6"/>
    </row>
    <row r="363" spans="1:101" x14ac:dyDescent="0.25">
      <c r="A363" s="27"/>
      <c r="F363" s="6"/>
      <c r="K363" s="6"/>
      <c r="P363" s="6"/>
      <c r="U363" s="6"/>
      <c r="Z363" s="6"/>
      <c r="AE363" s="6"/>
      <c r="AJ363" s="6"/>
      <c r="AO363" s="6"/>
      <c r="AT363" s="6"/>
      <c r="AY363" s="6"/>
      <c r="BD363" s="6"/>
      <c r="BI363" s="6"/>
      <c r="BN363" s="6"/>
      <c r="BS363" s="6"/>
      <c r="BX363" s="6"/>
      <c r="CC363" s="6"/>
      <c r="CH363" s="6"/>
      <c r="CM363" s="6"/>
      <c r="CR363" s="6"/>
      <c r="CW363" s="6"/>
    </row>
    <row r="364" spans="1:101" x14ac:dyDescent="0.25">
      <c r="A364" s="27"/>
      <c r="F364" s="6"/>
      <c r="K364" s="6"/>
      <c r="P364" s="6"/>
      <c r="U364" s="6"/>
      <c r="Z364" s="6"/>
      <c r="AE364" s="6"/>
      <c r="AJ364" s="6"/>
      <c r="AO364" s="6"/>
      <c r="AT364" s="6"/>
      <c r="AY364" s="6"/>
      <c r="BD364" s="6"/>
      <c r="BI364" s="6"/>
      <c r="BN364" s="6"/>
      <c r="BS364" s="6"/>
      <c r="BX364" s="6"/>
      <c r="CC364" s="6"/>
      <c r="CH364" s="6"/>
      <c r="CM364" s="6"/>
      <c r="CR364" s="6"/>
      <c r="CW364" s="6"/>
    </row>
    <row r="365" spans="1:101" x14ac:dyDescent="0.25">
      <c r="A365" s="27"/>
      <c r="F365" s="6"/>
      <c r="K365" s="6"/>
      <c r="P365" s="6"/>
      <c r="U365" s="6"/>
      <c r="Z365" s="6"/>
      <c r="AE365" s="6"/>
      <c r="AJ365" s="6"/>
      <c r="AO365" s="6"/>
      <c r="AT365" s="6"/>
      <c r="AY365" s="6"/>
      <c r="BD365" s="6"/>
      <c r="BI365" s="6"/>
      <c r="BN365" s="6"/>
      <c r="BS365" s="6"/>
      <c r="BX365" s="6"/>
      <c r="CC365" s="6"/>
      <c r="CH365" s="6"/>
      <c r="CM365" s="6"/>
      <c r="CR365" s="6"/>
      <c r="CW365" s="6"/>
    </row>
    <row r="366" spans="1:101" x14ac:dyDescent="0.25">
      <c r="A366" s="27"/>
      <c r="F366" s="6"/>
      <c r="K366" s="6"/>
      <c r="P366" s="6"/>
      <c r="U366" s="6"/>
      <c r="Z366" s="6"/>
      <c r="AE366" s="6"/>
      <c r="AJ366" s="6"/>
      <c r="AO366" s="6"/>
      <c r="AT366" s="6"/>
      <c r="AY366" s="6"/>
      <c r="BD366" s="6"/>
      <c r="BI366" s="6"/>
      <c r="BN366" s="6"/>
      <c r="BS366" s="6"/>
      <c r="BX366" s="6"/>
      <c r="CC366" s="6"/>
      <c r="CH366" s="6"/>
      <c r="CM366" s="6"/>
      <c r="CR366" s="6"/>
      <c r="CW366" s="6"/>
    </row>
    <row r="367" spans="1:101" x14ac:dyDescent="0.25">
      <c r="A367" s="27"/>
      <c r="F367" s="6"/>
      <c r="K367" s="6"/>
      <c r="P367" s="6"/>
      <c r="U367" s="6"/>
      <c r="Z367" s="6"/>
      <c r="AE367" s="6"/>
      <c r="AJ367" s="6"/>
      <c r="AO367" s="6"/>
      <c r="AT367" s="6"/>
      <c r="AY367" s="6"/>
      <c r="BD367" s="6"/>
      <c r="BI367" s="6"/>
      <c r="BN367" s="6"/>
      <c r="BS367" s="6"/>
      <c r="BX367" s="6"/>
      <c r="CC367" s="6"/>
      <c r="CH367" s="6"/>
      <c r="CM367" s="6"/>
      <c r="CR367" s="6"/>
      <c r="CW367" s="6"/>
    </row>
    <row r="368" spans="1:101" x14ac:dyDescent="0.25">
      <c r="A368" s="27"/>
      <c r="F368" s="6"/>
      <c r="K368" s="6"/>
      <c r="P368" s="6"/>
      <c r="U368" s="6"/>
      <c r="Z368" s="6"/>
      <c r="AE368" s="6"/>
      <c r="AJ368" s="6"/>
      <c r="AO368" s="6"/>
      <c r="AT368" s="6"/>
      <c r="AY368" s="6"/>
      <c r="BD368" s="6"/>
      <c r="BI368" s="6"/>
      <c r="BN368" s="6"/>
      <c r="BS368" s="6"/>
      <c r="BX368" s="6"/>
      <c r="CC368" s="6"/>
      <c r="CH368" s="6"/>
      <c r="CM368" s="6"/>
      <c r="CR368" s="6"/>
      <c r="CW368" s="6"/>
    </row>
    <row r="369" spans="1:101" x14ac:dyDescent="0.25">
      <c r="A369" s="27"/>
      <c r="F369" s="6"/>
      <c r="K369" s="6"/>
      <c r="P369" s="6"/>
      <c r="U369" s="6"/>
      <c r="Z369" s="6"/>
      <c r="AE369" s="6"/>
      <c r="AJ369" s="6"/>
      <c r="AO369" s="6"/>
      <c r="AT369" s="6"/>
      <c r="AY369" s="6"/>
      <c r="BD369" s="6"/>
      <c r="BI369" s="6"/>
      <c r="BN369" s="6"/>
      <c r="BS369" s="6"/>
      <c r="BX369" s="6"/>
      <c r="CC369" s="6"/>
      <c r="CH369" s="6"/>
      <c r="CM369" s="6"/>
      <c r="CR369" s="6"/>
      <c r="CW369" s="6"/>
    </row>
    <row r="370" spans="1:101" x14ac:dyDescent="0.25">
      <c r="A370" s="27"/>
      <c r="F370" s="6"/>
      <c r="K370" s="6"/>
      <c r="P370" s="6"/>
      <c r="U370" s="6"/>
      <c r="Z370" s="6"/>
      <c r="AE370" s="6"/>
      <c r="AJ370" s="6"/>
      <c r="AO370" s="6"/>
      <c r="AT370" s="6"/>
      <c r="AY370" s="6"/>
      <c r="BD370" s="6"/>
      <c r="BI370" s="6"/>
      <c r="BN370" s="6"/>
      <c r="BS370" s="6"/>
      <c r="BX370" s="6"/>
      <c r="CC370" s="6"/>
      <c r="CH370" s="6"/>
      <c r="CM370" s="6"/>
      <c r="CR370" s="6"/>
      <c r="CW370" s="6"/>
    </row>
    <row r="371" spans="1:101" x14ac:dyDescent="0.25">
      <c r="A371" s="27"/>
      <c r="F371" s="6"/>
      <c r="K371" s="6"/>
      <c r="P371" s="6"/>
      <c r="U371" s="6"/>
      <c r="Z371" s="6"/>
      <c r="AE371" s="6"/>
      <c r="AJ371" s="6"/>
      <c r="AO371" s="6"/>
      <c r="AT371" s="6"/>
      <c r="AY371" s="6"/>
      <c r="BD371" s="6"/>
      <c r="BI371" s="6"/>
      <c r="BN371" s="6"/>
      <c r="BS371" s="6"/>
      <c r="BX371" s="6"/>
      <c r="CC371" s="6"/>
      <c r="CH371" s="6"/>
      <c r="CM371" s="6"/>
      <c r="CR371" s="6"/>
      <c r="CW371" s="6"/>
    </row>
    <row r="372" spans="1:101" x14ac:dyDescent="0.25">
      <c r="A372" s="27"/>
      <c r="F372" s="6"/>
      <c r="K372" s="6"/>
      <c r="P372" s="6"/>
      <c r="U372" s="6"/>
      <c r="Z372" s="6"/>
      <c r="AE372" s="6"/>
      <c r="AJ372" s="6"/>
      <c r="AO372" s="6"/>
      <c r="AT372" s="6"/>
      <c r="AY372" s="6"/>
      <c r="BD372" s="6"/>
      <c r="BI372" s="6"/>
      <c r="BN372" s="6"/>
      <c r="BS372" s="6"/>
      <c r="BX372" s="6"/>
      <c r="CC372" s="6"/>
      <c r="CH372" s="6"/>
      <c r="CM372" s="6"/>
      <c r="CR372" s="6"/>
      <c r="CW372" s="6"/>
    </row>
    <row r="373" spans="1:101" x14ac:dyDescent="0.25">
      <c r="A373" s="27"/>
      <c r="F373" s="6"/>
      <c r="K373" s="6"/>
      <c r="P373" s="6"/>
      <c r="U373" s="6"/>
      <c r="Z373" s="6"/>
      <c r="AE373" s="6"/>
      <c r="AJ373" s="6"/>
      <c r="AO373" s="6"/>
      <c r="AT373" s="6"/>
      <c r="AY373" s="6"/>
      <c r="BD373" s="6"/>
      <c r="BI373" s="6"/>
      <c r="BN373" s="6"/>
      <c r="BS373" s="6"/>
      <c r="BX373" s="6"/>
      <c r="CC373" s="6"/>
      <c r="CH373" s="6"/>
      <c r="CM373" s="6"/>
      <c r="CR373" s="6"/>
      <c r="CW373" s="6"/>
    </row>
    <row r="374" spans="1:101" x14ac:dyDescent="0.25">
      <c r="A374" s="27"/>
      <c r="F374" s="6"/>
      <c r="K374" s="6"/>
      <c r="P374" s="6"/>
      <c r="U374" s="6"/>
      <c r="Z374" s="6"/>
      <c r="AE374" s="6"/>
      <c r="AJ374" s="6"/>
      <c r="AO374" s="6"/>
      <c r="AT374" s="6"/>
      <c r="AY374" s="6"/>
      <c r="BD374" s="6"/>
      <c r="BI374" s="6"/>
      <c r="BN374" s="6"/>
      <c r="BS374" s="6"/>
      <c r="BX374" s="6"/>
      <c r="CC374" s="6"/>
      <c r="CH374" s="6"/>
      <c r="CM374" s="6"/>
      <c r="CR374" s="6"/>
      <c r="CW374" s="6"/>
    </row>
    <row r="375" spans="1:101" x14ac:dyDescent="0.25">
      <c r="A375" s="27"/>
      <c r="F375" s="6"/>
      <c r="K375" s="6"/>
      <c r="P375" s="6"/>
      <c r="U375" s="6"/>
      <c r="Z375" s="6"/>
      <c r="AE375" s="6"/>
      <c r="AJ375" s="6"/>
      <c r="AO375" s="6"/>
      <c r="AT375" s="6"/>
      <c r="AY375" s="6"/>
      <c r="BD375" s="6"/>
      <c r="BI375" s="6"/>
      <c r="BN375" s="6"/>
      <c r="BS375" s="6"/>
      <c r="BX375" s="6"/>
      <c r="CC375" s="6"/>
      <c r="CH375" s="6"/>
      <c r="CM375" s="6"/>
      <c r="CR375" s="6"/>
      <c r="CW375" s="6"/>
    </row>
    <row r="376" spans="1:101" x14ac:dyDescent="0.25">
      <c r="A376" s="27"/>
      <c r="F376" s="6"/>
      <c r="K376" s="6"/>
      <c r="P376" s="6"/>
      <c r="U376" s="6"/>
      <c r="Z376" s="6"/>
      <c r="AE376" s="6"/>
      <c r="AJ376" s="6"/>
      <c r="AO376" s="6"/>
      <c r="AT376" s="6"/>
      <c r="AY376" s="6"/>
      <c r="BD376" s="6"/>
      <c r="BI376" s="6"/>
      <c r="BN376" s="6"/>
      <c r="BS376" s="6"/>
      <c r="BX376" s="6"/>
      <c r="CC376" s="6"/>
      <c r="CH376" s="6"/>
      <c r="CM376" s="6"/>
      <c r="CR376" s="6"/>
      <c r="CW376" s="6"/>
    </row>
    <row r="377" spans="1:101" x14ac:dyDescent="0.25">
      <c r="A377" s="27"/>
      <c r="F377" s="6"/>
      <c r="K377" s="6"/>
      <c r="P377" s="6"/>
      <c r="U377" s="6"/>
      <c r="Z377" s="6"/>
      <c r="AE377" s="6"/>
      <c r="AJ377" s="6"/>
      <c r="AO377" s="6"/>
      <c r="AT377" s="6"/>
      <c r="AY377" s="6"/>
      <c r="BD377" s="6"/>
      <c r="BI377" s="6"/>
      <c r="BN377" s="6"/>
      <c r="BS377" s="6"/>
      <c r="BX377" s="6"/>
      <c r="CC377" s="6"/>
      <c r="CH377" s="6"/>
      <c r="CM377" s="6"/>
      <c r="CR377" s="6"/>
      <c r="CW377" s="6"/>
    </row>
    <row r="378" spans="1:101" x14ac:dyDescent="0.25">
      <c r="A378" s="27"/>
      <c r="F378" s="6"/>
      <c r="K378" s="6"/>
      <c r="P378" s="6"/>
      <c r="U378" s="6"/>
      <c r="Z378" s="6"/>
      <c r="AE378" s="6"/>
      <c r="AJ378" s="6"/>
      <c r="AO378" s="6"/>
      <c r="AT378" s="6"/>
      <c r="AY378" s="6"/>
      <c r="BD378" s="6"/>
      <c r="BI378" s="6"/>
      <c r="BN378" s="6"/>
      <c r="BS378" s="6"/>
      <c r="BX378" s="6"/>
      <c r="CC378" s="6"/>
      <c r="CH378" s="6"/>
      <c r="CM378" s="6"/>
      <c r="CR378" s="6"/>
      <c r="CW378" s="6"/>
    </row>
    <row r="379" spans="1:101" x14ac:dyDescent="0.25">
      <c r="A379" s="27"/>
      <c r="F379" s="6"/>
      <c r="K379" s="6"/>
      <c r="P379" s="6"/>
      <c r="U379" s="6"/>
      <c r="Z379" s="6"/>
      <c r="AE379" s="6"/>
      <c r="AJ379" s="6"/>
      <c r="AO379" s="6"/>
      <c r="AT379" s="6"/>
      <c r="AY379" s="6"/>
      <c r="BD379" s="6"/>
      <c r="BI379" s="6"/>
      <c r="BN379" s="6"/>
      <c r="BS379" s="6"/>
      <c r="BX379" s="6"/>
      <c r="CC379" s="6"/>
      <c r="CH379" s="6"/>
      <c r="CM379" s="6"/>
      <c r="CR379" s="6"/>
      <c r="CW379" s="6"/>
    </row>
    <row r="380" spans="1:101" x14ac:dyDescent="0.25">
      <c r="A380" s="27"/>
      <c r="F380" s="6"/>
      <c r="K380" s="6"/>
      <c r="P380" s="6"/>
      <c r="U380" s="6"/>
      <c r="Z380" s="6"/>
      <c r="AE380" s="6"/>
      <c r="AJ380" s="6"/>
      <c r="AO380" s="6"/>
      <c r="AT380" s="6"/>
      <c r="AY380" s="6"/>
      <c r="BD380" s="6"/>
      <c r="BI380" s="6"/>
      <c r="BN380" s="6"/>
      <c r="BS380" s="6"/>
      <c r="BX380" s="6"/>
      <c r="CC380" s="6"/>
      <c r="CH380" s="6"/>
      <c r="CM380" s="6"/>
      <c r="CR380" s="6"/>
      <c r="CW380" s="6"/>
    </row>
    <row r="381" spans="1:101" x14ac:dyDescent="0.25">
      <c r="A381" s="27"/>
      <c r="F381" s="6"/>
      <c r="K381" s="6"/>
      <c r="P381" s="6"/>
      <c r="U381" s="6"/>
      <c r="Z381" s="6"/>
      <c r="AE381" s="6"/>
      <c r="AJ381" s="6"/>
      <c r="AO381" s="6"/>
      <c r="AT381" s="6"/>
      <c r="AY381" s="6"/>
      <c r="BD381" s="6"/>
      <c r="BI381" s="6"/>
      <c r="BN381" s="6"/>
      <c r="BS381" s="6"/>
      <c r="BX381" s="6"/>
      <c r="CC381" s="6"/>
      <c r="CH381" s="6"/>
      <c r="CM381" s="6"/>
      <c r="CR381" s="6"/>
      <c r="CW381" s="6"/>
    </row>
    <row r="382" spans="1:101" x14ac:dyDescent="0.25">
      <c r="A382" s="27"/>
      <c r="F382" s="6"/>
      <c r="K382" s="6"/>
      <c r="P382" s="6"/>
      <c r="U382" s="6"/>
      <c r="Z382" s="6"/>
      <c r="AE382" s="6"/>
      <c r="AJ382" s="6"/>
      <c r="AO382" s="6"/>
      <c r="AT382" s="6"/>
      <c r="AY382" s="6"/>
      <c r="BD382" s="6"/>
      <c r="BI382" s="6"/>
      <c r="BN382" s="6"/>
      <c r="BS382" s="6"/>
      <c r="BX382" s="6"/>
      <c r="CC382" s="6"/>
      <c r="CH382" s="6"/>
      <c r="CM382" s="6"/>
      <c r="CR382" s="6"/>
      <c r="CW382" s="6"/>
    </row>
    <row r="383" spans="1:101" x14ac:dyDescent="0.25">
      <c r="A383" s="27"/>
      <c r="F383" s="6"/>
      <c r="K383" s="6"/>
      <c r="P383" s="6"/>
      <c r="U383" s="6"/>
      <c r="Z383" s="6"/>
      <c r="AE383" s="6"/>
      <c r="AJ383" s="6"/>
      <c r="AO383" s="6"/>
      <c r="AT383" s="6"/>
      <c r="AY383" s="6"/>
      <c r="BD383" s="6"/>
      <c r="BI383" s="6"/>
      <c r="BN383" s="6"/>
      <c r="BS383" s="6"/>
      <c r="BX383" s="6"/>
      <c r="CC383" s="6"/>
      <c r="CH383" s="6"/>
      <c r="CM383" s="6"/>
      <c r="CR383" s="6"/>
      <c r="CW383" s="6"/>
    </row>
    <row r="384" spans="1:101" x14ac:dyDescent="0.25">
      <c r="A384" s="27"/>
      <c r="F384" s="6"/>
      <c r="K384" s="6"/>
      <c r="P384" s="6"/>
      <c r="U384" s="6"/>
      <c r="Z384" s="6"/>
      <c r="AE384" s="6"/>
      <c r="AJ384" s="6"/>
      <c r="AO384" s="6"/>
      <c r="AT384" s="6"/>
      <c r="AY384" s="6"/>
      <c r="BD384" s="6"/>
      <c r="BI384" s="6"/>
      <c r="BN384" s="6"/>
      <c r="BS384" s="6"/>
      <c r="BX384" s="6"/>
      <c r="CC384" s="6"/>
      <c r="CH384" s="6"/>
      <c r="CM384" s="6"/>
      <c r="CR384" s="6"/>
      <c r="CW384" s="6"/>
    </row>
    <row r="385" spans="1:101" x14ac:dyDescent="0.25">
      <c r="A385" s="27"/>
      <c r="F385" s="6"/>
      <c r="K385" s="6"/>
      <c r="P385" s="6"/>
      <c r="U385" s="6"/>
      <c r="Z385" s="6"/>
      <c r="AE385" s="6"/>
      <c r="AJ385" s="6"/>
      <c r="AO385" s="6"/>
      <c r="AT385" s="6"/>
      <c r="AY385" s="6"/>
      <c r="BD385" s="6"/>
      <c r="BI385" s="6"/>
      <c r="BN385" s="6"/>
      <c r="BS385" s="6"/>
      <c r="BX385" s="6"/>
      <c r="CC385" s="6"/>
      <c r="CH385" s="6"/>
      <c r="CM385" s="6"/>
      <c r="CR385" s="6"/>
      <c r="CW385" s="6"/>
    </row>
    <row r="386" spans="1:101" x14ac:dyDescent="0.25">
      <c r="A386" s="27"/>
      <c r="F386" s="6"/>
      <c r="K386" s="6"/>
      <c r="P386" s="6"/>
      <c r="U386" s="6"/>
      <c r="Z386" s="6"/>
      <c r="AE386" s="6"/>
      <c r="AJ386" s="6"/>
      <c r="AO386" s="6"/>
      <c r="AT386" s="6"/>
      <c r="AY386" s="6"/>
      <c r="BD386" s="6"/>
      <c r="BI386" s="6"/>
      <c r="BN386" s="6"/>
      <c r="BS386" s="6"/>
      <c r="BX386" s="6"/>
      <c r="CC386" s="6"/>
      <c r="CH386" s="6"/>
      <c r="CM386" s="6"/>
      <c r="CR386" s="6"/>
      <c r="CW386" s="6"/>
    </row>
    <row r="387" spans="1:101" x14ac:dyDescent="0.25">
      <c r="A387" s="27"/>
      <c r="F387" s="6"/>
      <c r="K387" s="6"/>
      <c r="P387" s="6"/>
      <c r="U387" s="6"/>
      <c r="Z387" s="6"/>
      <c r="AE387" s="6"/>
      <c r="AJ387" s="6"/>
      <c r="AO387" s="6"/>
      <c r="AT387" s="6"/>
      <c r="AY387" s="6"/>
      <c r="BD387" s="6"/>
      <c r="BI387" s="6"/>
      <c r="BN387" s="6"/>
      <c r="BS387" s="6"/>
      <c r="BX387" s="6"/>
      <c r="CC387" s="6"/>
      <c r="CH387" s="6"/>
      <c r="CM387" s="6"/>
      <c r="CR387" s="6"/>
      <c r="CW387" s="6"/>
    </row>
    <row r="388" spans="1:101" x14ac:dyDescent="0.25">
      <c r="A388" s="27"/>
      <c r="F388" s="6"/>
      <c r="K388" s="6"/>
      <c r="P388" s="6"/>
      <c r="U388" s="6"/>
      <c r="Z388" s="6"/>
      <c r="AE388" s="6"/>
      <c r="AJ388" s="6"/>
      <c r="AO388" s="6"/>
      <c r="AT388" s="6"/>
      <c r="AY388" s="6"/>
      <c r="BD388" s="6"/>
      <c r="BI388" s="6"/>
      <c r="BN388" s="6"/>
      <c r="BS388" s="6"/>
      <c r="BX388" s="6"/>
      <c r="CC388" s="6"/>
      <c r="CH388" s="6"/>
      <c r="CM388" s="6"/>
      <c r="CR388" s="6"/>
      <c r="CW388" s="6"/>
    </row>
    <row r="389" spans="1:101" x14ac:dyDescent="0.25">
      <c r="A389" s="27"/>
      <c r="F389" s="6"/>
      <c r="K389" s="6"/>
      <c r="P389" s="6"/>
      <c r="U389" s="6"/>
      <c r="Z389" s="6"/>
      <c r="AE389" s="6"/>
      <c r="AJ389" s="6"/>
      <c r="AO389" s="6"/>
      <c r="AT389" s="6"/>
      <c r="AY389" s="6"/>
      <c r="BD389" s="6"/>
      <c r="BI389" s="6"/>
      <c r="BN389" s="6"/>
      <c r="BS389" s="6"/>
      <c r="BX389" s="6"/>
      <c r="CC389" s="6"/>
      <c r="CH389" s="6"/>
      <c r="CM389" s="6"/>
      <c r="CR389" s="6"/>
      <c r="CW389" s="6"/>
    </row>
    <row r="390" spans="1:101" x14ac:dyDescent="0.25">
      <c r="A390" s="27"/>
      <c r="F390" s="6"/>
      <c r="K390" s="6"/>
      <c r="P390" s="6"/>
      <c r="U390" s="6"/>
      <c r="Z390" s="6"/>
      <c r="AE390" s="6"/>
      <c r="AJ390" s="6"/>
      <c r="AO390" s="6"/>
      <c r="AT390" s="6"/>
      <c r="AY390" s="6"/>
      <c r="BD390" s="6"/>
      <c r="BI390" s="6"/>
      <c r="BN390" s="6"/>
      <c r="BS390" s="6"/>
      <c r="BX390" s="6"/>
      <c r="CC390" s="6"/>
      <c r="CH390" s="6"/>
      <c r="CM390" s="6"/>
      <c r="CR390" s="6"/>
      <c r="CW390" s="6"/>
    </row>
    <row r="391" spans="1:101" x14ac:dyDescent="0.25">
      <c r="A391" s="27"/>
      <c r="F391" s="6"/>
      <c r="K391" s="6"/>
      <c r="P391" s="6"/>
      <c r="U391" s="6"/>
      <c r="Z391" s="6"/>
      <c r="AE391" s="6"/>
      <c r="AJ391" s="6"/>
      <c r="AO391" s="6"/>
      <c r="AT391" s="6"/>
      <c r="AY391" s="6"/>
      <c r="BD391" s="6"/>
      <c r="BI391" s="6"/>
      <c r="BN391" s="6"/>
      <c r="BS391" s="6"/>
      <c r="BX391" s="6"/>
      <c r="CC391" s="6"/>
      <c r="CH391" s="6"/>
      <c r="CM391" s="6"/>
      <c r="CR391" s="6"/>
      <c r="CW391" s="6"/>
    </row>
    <row r="392" spans="1:101" x14ac:dyDescent="0.25">
      <c r="A392" s="27"/>
      <c r="F392" s="6"/>
      <c r="K392" s="6"/>
      <c r="P392" s="6"/>
      <c r="U392" s="6"/>
      <c r="Z392" s="6"/>
      <c r="AE392" s="6"/>
      <c r="AJ392" s="6"/>
      <c r="AO392" s="6"/>
      <c r="AT392" s="6"/>
      <c r="AY392" s="6"/>
      <c r="BD392" s="6"/>
      <c r="BI392" s="6"/>
      <c r="BN392" s="6"/>
      <c r="BS392" s="6"/>
      <c r="BX392" s="6"/>
      <c r="CC392" s="6"/>
      <c r="CH392" s="6"/>
      <c r="CM392" s="6"/>
      <c r="CR392" s="6"/>
      <c r="CW392" s="6"/>
    </row>
    <row r="393" spans="1:101" x14ac:dyDescent="0.25">
      <c r="A393" s="27"/>
      <c r="F393" s="6"/>
      <c r="K393" s="6"/>
      <c r="P393" s="6"/>
      <c r="U393" s="6"/>
      <c r="Z393" s="6"/>
      <c r="AE393" s="6"/>
      <c r="AJ393" s="6"/>
      <c r="AO393" s="6"/>
      <c r="AT393" s="6"/>
      <c r="AY393" s="6"/>
      <c r="BD393" s="6"/>
      <c r="BI393" s="6"/>
      <c r="BN393" s="6"/>
      <c r="BS393" s="6"/>
      <c r="BX393" s="6"/>
      <c r="CC393" s="6"/>
      <c r="CH393" s="6"/>
      <c r="CM393" s="6"/>
      <c r="CR393" s="6"/>
      <c r="CW393" s="6"/>
    </row>
    <row r="394" spans="1:101" x14ac:dyDescent="0.25">
      <c r="A394" s="27"/>
      <c r="F394" s="6"/>
      <c r="K394" s="6"/>
      <c r="P394" s="6"/>
      <c r="U394" s="6"/>
      <c r="Z394" s="6"/>
      <c r="AE394" s="6"/>
      <c r="AJ394" s="6"/>
      <c r="AO394" s="6"/>
      <c r="AT394" s="6"/>
      <c r="AY394" s="6"/>
      <c r="BD394" s="6"/>
      <c r="BI394" s="6"/>
      <c r="BN394" s="6"/>
      <c r="BS394" s="6"/>
      <c r="BX394" s="6"/>
      <c r="CC394" s="6"/>
      <c r="CH394" s="6"/>
      <c r="CM394" s="6"/>
      <c r="CR394" s="6"/>
      <c r="CW394" s="6"/>
    </row>
    <row r="395" spans="1:101" x14ac:dyDescent="0.25">
      <c r="A395" s="27"/>
      <c r="F395" s="6"/>
      <c r="K395" s="6"/>
      <c r="P395" s="6"/>
      <c r="U395" s="6"/>
      <c r="Z395" s="6"/>
      <c r="AE395" s="6"/>
      <c r="AJ395" s="6"/>
      <c r="AO395" s="6"/>
      <c r="AT395" s="6"/>
      <c r="AY395" s="6"/>
      <c r="BD395" s="6"/>
      <c r="BI395" s="6"/>
      <c r="BN395" s="6"/>
      <c r="BS395" s="6"/>
      <c r="BX395" s="6"/>
      <c r="CC395" s="6"/>
      <c r="CH395" s="6"/>
      <c r="CM395" s="6"/>
      <c r="CR395" s="6"/>
      <c r="CW395" s="6"/>
    </row>
    <row r="396" spans="1:101" x14ac:dyDescent="0.25">
      <c r="A396" s="27"/>
      <c r="F396" s="6"/>
      <c r="K396" s="6"/>
      <c r="P396" s="6"/>
      <c r="U396" s="6"/>
      <c r="Z396" s="6"/>
      <c r="AE396" s="6"/>
      <c r="AJ396" s="6"/>
      <c r="AO396" s="6"/>
      <c r="AT396" s="6"/>
      <c r="AY396" s="6"/>
      <c r="BD396" s="6"/>
      <c r="BI396" s="6"/>
      <c r="BN396" s="6"/>
      <c r="BS396" s="6"/>
      <c r="BX396" s="6"/>
      <c r="CC396" s="6"/>
      <c r="CH396" s="6"/>
      <c r="CM396" s="6"/>
      <c r="CR396" s="6"/>
      <c r="CW396" s="6"/>
    </row>
    <row r="397" spans="1:101" x14ac:dyDescent="0.25">
      <c r="A397" s="27"/>
      <c r="F397" s="6"/>
      <c r="K397" s="6"/>
      <c r="P397" s="6"/>
      <c r="U397" s="6"/>
      <c r="Z397" s="6"/>
      <c r="AE397" s="6"/>
      <c r="AJ397" s="6"/>
      <c r="AO397" s="6"/>
      <c r="AT397" s="6"/>
      <c r="AY397" s="6"/>
      <c r="BD397" s="6"/>
      <c r="BI397" s="6"/>
      <c r="BN397" s="6"/>
      <c r="BS397" s="6"/>
      <c r="BX397" s="6"/>
      <c r="CC397" s="6"/>
      <c r="CH397" s="6"/>
      <c r="CM397" s="6"/>
      <c r="CR397" s="6"/>
      <c r="CW397" s="6"/>
    </row>
    <row r="398" spans="1:101" x14ac:dyDescent="0.25">
      <c r="A398" s="27"/>
      <c r="F398" s="6"/>
      <c r="K398" s="6"/>
      <c r="P398" s="6"/>
      <c r="U398" s="6"/>
      <c r="Z398" s="6"/>
      <c r="AE398" s="6"/>
      <c r="AJ398" s="6"/>
      <c r="AO398" s="6"/>
      <c r="AT398" s="6"/>
      <c r="AY398" s="6"/>
      <c r="BD398" s="6"/>
      <c r="BI398" s="6"/>
      <c r="BN398" s="6"/>
      <c r="BS398" s="6"/>
      <c r="BX398" s="6"/>
      <c r="CC398" s="6"/>
      <c r="CH398" s="6"/>
      <c r="CM398" s="6"/>
      <c r="CR398" s="6"/>
      <c r="CW398" s="6"/>
    </row>
    <row r="399" spans="1:101" x14ac:dyDescent="0.25">
      <c r="A399" s="27"/>
      <c r="F399" s="6"/>
      <c r="K399" s="6"/>
      <c r="P399" s="6"/>
      <c r="U399" s="6"/>
      <c r="Z399" s="6"/>
      <c r="AE399" s="6"/>
      <c r="AJ399" s="6"/>
      <c r="AO399" s="6"/>
      <c r="AT399" s="6"/>
      <c r="AY399" s="6"/>
      <c r="BD399" s="6"/>
      <c r="BI399" s="6"/>
      <c r="BN399" s="6"/>
      <c r="BS399" s="6"/>
      <c r="BX399" s="6"/>
      <c r="CC399" s="6"/>
      <c r="CH399" s="6"/>
      <c r="CM399" s="6"/>
      <c r="CR399" s="6"/>
      <c r="CW399" s="6"/>
    </row>
    <row r="400" spans="1:101" x14ac:dyDescent="0.25">
      <c r="A400" s="27"/>
      <c r="F400" s="6"/>
      <c r="K400" s="6"/>
      <c r="P400" s="6"/>
      <c r="U400" s="6"/>
      <c r="Z400" s="6"/>
      <c r="AE400" s="6"/>
      <c r="AJ400" s="6"/>
      <c r="AO400" s="6"/>
      <c r="AT400" s="6"/>
      <c r="AY400" s="6"/>
      <c r="BD400" s="6"/>
      <c r="BI400" s="6"/>
      <c r="BN400" s="6"/>
      <c r="BS400" s="6"/>
      <c r="BX400" s="6"/>
      <c r="CC400" s="6"/>
      <c r="CH400" s="6"/>
      <c r="CM400" s="6"/>
      <c r="CR400" s="6"/>
      <c r="CW400" s="6"/>
    </row>
    <row r="401" spans="1:101" x14ac:dyDescent="0.25">
      <c r="A401" s="27"/>
      <c r="F401" s="6"/>
      <c r="K401" s="6"/>
      <c r="P401" s="6"/>
      <c r="U401" s="6"/>
      <c r="Z401" s="6"/>
      <c r="AE401" s="6"/>
      <c r="AJ401" s="6"/>
      <c r="AO401" s="6"/>
      <c r="AT401" s="6"/>
      <c r="AY401" s="6"/>
      <c r="BD401" s="6"/>
      <c r="BI401" s="6"/>
      <c r="BN401" s="6"/>
      <c r="BS401" s="6"/>
      <c r="BX401" s="6"/>
      <c r="CC401" s="6"/>
      <c r="CH401" s="6"/>
      <c r="CM401" s="6"/>
      <c r="CR401" s="6"/>
      <c r="CW401" s="6"/>
    </row>
    <row r="402" spans="1:101" x14ac:dyDescent="0.25">
      <c r="A402" s="27"/>
      <c r="F402" s="6"/>
      <c r="K402" s="6"/>
      <c r="P402" s="6"/>
      <c r="U402" s="6"/>
      <c r="Z402" s="6"/>
      <c r="AE402" s="6"/>
      <c r="AJ402" s="6"/>
      <c r="AO402" s="6"/>
      <c r="AT402" s="6"/>
      <c r="AY402" s="6"/>
      <c r="BD402" s="6"/>
      <c r="BI402" s="6"/>
      <c r="BN402" s="6"/>
      <c r="BS402" s="6"/>
      <c r="BX402" s="6"/>
      <c r="CC402" s="6"/>
      <c r="CH402" s="6"/>
      <c r="CM402" s="6"/>
      <c r="CR402" s="6"/>
      <c r="CW402" s="6"/>
    </row>
    <row r="403" spans="1:101" x14ac:dyDescent="0.25">
      <c r="A403" s="27"/>
      <c r="F403" s="6"/>
      <c r="K403" s="6"/>
      <c r="P403" s="6"/>
      <c r="U403" s="6"/>
      <c r="Z403" s="6"/>
      <c r="AE403" s="6"/>
      <c r="AJ403" s="6"/>
      <c r="AO403" s="6"/>
      <c r="AT403" s="6"/>
      <c r="AY403" s="6"/>
      <c r="BD403" s="6"/>
      <c r="BI403" s="6"/>
      <c r="BN403" s="6"/>
      <c r="BS403" s="6"/>
      <c r="BX403" s="6"/>
      <c r="CC403" s="6"/>
      <c r="CH403" s="6"/>
      <c r="CM403" s="6"/>
      <c r="CR403" s="6"/>
      <c r="CW403" s="6"/>
    </row>
    <row r="404" spans="1:101" x14ac:dyDescent="0.25">
      <c r="A404" s="27"/>
      <c r="F404" s="6"/>
      <c r="K404" s="6"/>
      <c r="P404" s="6"/>
      <c r="U404" s="6"/>
      <c r="Z404" s="6"/>
      <c r="AE404" s="6"/>
      <c r="AJ404" s="6"/>
      <c r="AO404" s="6"/>
      <c r="AT404" s="6"/>
      <c r="AY404" s="6"/>
      <c r="BD404" s="6"/>
      <c r="BI404" s="6"/>
      <c r="BN404" s="6"/>
      <c r="BS404" s="6"/>
      <c r="BX404" s="6"/>
      <c r="CC404" s="6"/>
      <c r="CH404" s="6"/>
      <c r="CM404" s="6"/>
      <c r="CR404" s="6"/>
      <c r="CW404" s="6"/>
    </row>
    <row r="405" spans="1:101" x14ac:dyDescent="0.25">
      <c r="A405" s="27"/>
      <c r="F405" s="6"/>
      <c r="K405" s="6"/>
      <c r="P405" s="6"/>
      <c r="U405" s="6"/>
      <c r="Z405" s="6"/>
      <c r="AE405" s="6"/>
      <c r="AJ405" s="6"/>
      <c r="AO405" s="6"/>
      <c r="AT405" s="6"/>
      <c r="AY405" s="6"/>
      <c r="BD405" s="6"/>
      <c r="BI405" s="6"/>
      <c r="BN405" s="6"/>
      <c r="BS405" s="6"/>
      <c r="BX405" s="6"/>
      <c r="CC405" s="6"/>
      <c r="CH405" s="6"/>
      <c r="CM405" s="6"/>
      <c r="CR405" s="6"/>
      <c r="CW405" s="6"/>
    </row>
    <row r="406" spans="1:101" x14ac:dyDescent="0.25">
      <c r="A406" s="27"/>
      <c r="F406" s="6"/>
      <c r="K406" s="6"/>
      <c r="P406" s="6"/>
      <c r="U406" s="6"/>
      <c r="Z406" s="6"/>
      <c r="AE406" s="6"/>
      <c r="AJ406" s="6"/>
      <c r="AO406" s="6"/>
      <c r="AT406" s="6"/>
      <c r="AY406" s="6"/>
      <c r="BD406" s="6"/>
      <c r="BI406" s="6"/>
      <c r="BN406" s="6"/>
      <c r="BS406" s="6"/>
      <c r="BX406" s="6"/>
      <c r="CC406" s="6"/>
      <c r="CH406" s="6"/>
      <c r="CM406" s="6"/>
      <c r="CR406" s="6"/>
      <c r="CW406" s="6"/>
    </row>
    <row r="407" spans="1:101" x14ac:dyDescent="0.25">
      <c r="A407" s="27"/>
      <c r="F407" s="6"/>
      <c r="K407" s="6"/>
      <c r="P407" s="6"/>
      <c r="U407" s="6"/>
      <c r="Z407" s="6"/>
      <c r="AE407" s="6"/>
      <c r="AJ407" s="6"/>
      <c r="AO407" s="6"/>
      <c r="AT407" s="6"/>
      <c r="AY407" s="6"/>
      <c r="BD407" s="6"/>
      <c r="BI407" s="6"/>
      <c r="BN407" s="6"/>
      <c r="BS407" s="6"/>
      <c r="BX407" s="6"/>
      <c r="CC407" s="6"/>
      <c r="CH407" s="6"/>
      <c r="CM407" s="6"/>
      <c r="CR407" s="6"/>
      <c r="CW407" s="6"/>
    </row>
    <row r="408" spans="1:101" x14ac:dyDescent="0.25">
      <c r="A408" s="27"/>
      <c r="F408" s="6"/>
      <c r="K408" s="6"/>
      <c r="P408" s="6"/>
      <c r="U408" s="6"/>
      <c r="Z408" s="6"/>
      <c r="AE408" s="6"/>
      <c r="AJ408" s="6"/>
      <c r="AO408" s="6"/>
      <c r="AT408" s="6"/>
      <c r="AY408" s="6"/>
      <c r="BD408" s="6"/>
      <c r="BI408" s="6"/>
      <c r="BN408" s="6"/>
      <c r="BS408" s="6"/>
      <c r="BX408" s="6"/>
      <c r="CC408" s="6"/>
      <c r="CH408" s="6"/>
      <c r="CM408" s="6"/>
      <c r="CR408" s="6"/>
      <c r="CW408" s="6"/>
    </row>
    <row r="409" spans="1:101" x14ac:dyDescent="0.25">
      <c r="A409" s="27"/>
      <c r="F409" s="6"/>
      <c r="K409" s="6"/>
      <c r="P409" s="6"/>
      <c r="U409" s="6"/>
      <c r="Z409" s="6"/>
      <c r="AE409" s="6"/>
      <c r="AJ409" s="6"/>
      <c r="AO409" s="6"/>
      <c r="AT409" s="6"/>
      <c r="AY409" s="6"/>
      <c r="BD409" s="6"/>
      <c r="BI409" s="6"/>
      <c r="BN409" s="6"/>
      <c r="BS409" s="6"/>
      <c r="BX409" s="6"/>
      <c r="CC409" s="6"/>
      <c r="CH409" s="6"/>
      <c r="CM409" s="6"/>
      <c r="CR409" s="6"/>
      <c r="CW409" s="6"/>
    </row>
    <row r="410" spans="1:101" x14ac:dyDescent="0.25">
      <c r="A410" s="27"/>
      <c r="F410" s="6"/>
      <c r="K410" s="6"/>
      <c r="P410" s="6"/>
      <c r="U410" s="6"/>
      <c r="Z410" s="6"/>
      <c r="AE410" s="6"/>
      <c r="AJ410" s="6"/>
      <c r="AO410" s="6"/>
      <c r="AT410" s="6"/>
      <c r="AY410" s="6"/>
      <c r="BD410" s="6"/>
      <c r="BI410" s="6"/>
      <c r="BN410" s="6"/>
      <c r="BS410" s="6"/>
      <c r="BX410" s="6"/>
      <c r="CC410" s="6"/>
      <c r="CH410" s="6"/>
      <c r="CM410" s="6"/>
      <c r="CR410" s="6"/>
      <c r="CW410" s="6"/>
    </row>
    <row r="411" spans="1:101" x14ac:dyDescent="0.25">
      <c r="A411" s="27"/>
      <c r="F411" s="6"/>
      <c r="K411" s="6"/>
      <c r="P411" s="6"/>
      <c r="U411" s="6"/>
      <c r="Z411" s="6"/>
      <c r="AE411" s="6"/>
      <c r="AJ411" s="6"/>
      <c r="AO411" s="6"/>
      <c r="AT411" s="6"/>
      <c r="AY411" s="6"/>
      <c r="BD411" s="6"/>
      <c r="BI411" s="6"/>
      <c r="BN411" s="6"/>
      <c r="BS411" s="6"/>
      <c r="BX411" s="6"/>
      <c r="CC411" s="6"/>
      <c r="CH411" s="6"/>
      <c r="CM411" s="6"/>
      <c r="CR411" s="6"/>
      <c r="CW411" s="6"/>
    </row>
    <row r="412" spans="1:101" x14ac:dyDescent="0.25">
      <c r="A412" s="27"/>
      <c r="F412" s="6"/>
      <c r="K412" s="6"/>
      <c r="P412" s="6"/>
      <c r="U412" s="6"/>
      <c r="Z412" s="6"/>
      <c r="AE412" s="6"/>
      <c r="AJ412" s="6"/>
      <c r="AO412" s="6"/>
      <c r="AT412" s="6"/>
      <c r="AY412" s="6"/>
      <c r="BD412" s="6"/>
      <c r="BI412" s="6"/>
      <c r="BN412" s="6"/>
      <c r="BS412" s="6"/>
      <c r="BX412" s="6"/>
      <c r="CC412" s="6"/>
      <c r="CH412" s="6"/>
      <c r="CM412" s="6"/>
      <c r="CR412" s="6"/>
      <c r="CW412" s="6"/>
    </row>
    <row r="413" spans="1:101" x14ac:dyDescent="0.25">
      <c r="A413" s="27"/>
      <c r="F413" s="6"/>
      <c r="K413" s="6"/>
      <c r="P413" s="6"/>
      <c r="U413" s="6"/>
      <c r="Z413" s="6"/>
      <c r="AE413" s="6"/>
      <c r="AJ413" s="6"/>
      <c r="AO413" s="6"/>
      <c r="AT413" s="6"/>
      <c r="AY413" s="6"/>
      <c r="BD413" s="6"/>
      <c r="BI413" s="6"/>
      <c r="BN413" s="6"/>
      <c r="BS413" s="6"/>
      <c r="BX413" s="6"/>
      <c r="CC413" s="6"/>
      <c r="CH413" s="6"/>
      <c r="CM413" s="6"/>
      <c r="CR413" s="6"/>
      <c r="CW413" s="6"/>
    </row>
    <row r="414" spans="1:101" x14ac:dyDescent="0.25">
      <c r="A414" s="27"/>
      <c r="F414" s="6"/>
      <c r="K414" s="6"/>
      <c r="P414" s="6"/>
      <c r="U414" s="6"/>
      <c r="Z414" s="6"/>
      <c r="AE414" s="6"/>
      <c r="AJ414" s="6"/>
      <c r="AO414" s="6"/>
      <c r="AT414" s="6"/>
      <c r="AY414" s="6"/>
      <c r="BD414" s="6"/>
      <c r="BI414" s="6"/>
      <c r="BN414" s="6"/>
      <c r="BS414" s="6"/>
      <c r="BX414" s="6"/>
      <c r="CC414" s="6"/>
      <c r="CH414" s="6"/>
      <c r="CM414" s="6"/>
      <c r="CR414" s="6"/>
      <c r="CW414" s="6"/>
    </row>
    <row r="415" spans="1:101" x14ac:dyDescent="0.25">
      <c r="A415" s="27"/>
      <c r="F415" s="6"/>
      <c r="K415" s="6"/>
      <c r="P415" s="6"/>
      <c r="U415" s="6"/>
      <c r="Z415" s="6"/>
      <c r="AE415" s="6"/>
      <c r="AJ415" s="6"/>
      <c r="AO415" s="6"/>
      <c r="AT415" s="6"/>
      <c r="AY415" s="6"/>
      <c r="BD415" s="6"/>
      <c r="BI415" s="6"/>
      <c r="BN415" s="6"/>
      <c r="BS415" s="6"/>
      <c r="BX415" s="6"/>
      <c r="CC415" s="6"/>
      <c r="CH415" s="6"/>
      <c r="CM415" s="6"/>
      <c r="CR415" s="6"/>
      <c r="CW415" s="6"/>
    </row>
    <row r="416" spans="1:101" x14ac:dyDescent="0.25">
      <c r="A416" s="27"/>
      <c r="F416" s="6"/>
      <c r="K416" s="6"/>
      <c r="P416" s="6"/>
      <c r="U416" s="6"/>
      <c r="Z416" s="6"/>
      <c r="AE416" s="6"/>
      <c r="AJ416" s="6"/>
      <c r="AO416" s="6"/>
      <c r="AT416" s="6"/>
      <c r="AY416" s="6"/>
      <c r="BD416" s="6"/>
      <c r="BI416" s="6"/>
      <c r="BN416" s="6"/>
      <c r="BS416" s="6"/>
      <c r="BX416" s="6"/>
      <c r="CC416" s="6"/>
      <c r="CH416" s="6"/>
      <c r="CM416" s="6"/>
      <c r="CR416" s="6"/>
      <c r="CW416" s="6"/>
    </row>
    <row r="417" spans="1:101" x14ac:dyDescent="0.25">
      <c r="A417" s="27"/>
      <c r="F417" s="6"/>
      <c r="K417" s="6"/>
      <c r="P417" s="6"/>
      <c r="U417" s="6"/>
      <c r="Z417" s="6"/>
      <c r="AE417" s="6"/>
      <c r="AJ417" s="6"/>
      <c r="AO417" s="6"/>
      <c r="AT417" s="6"/>
      <c r="AY417" s="6"/>
      <c r="BD417" s="6"/>
      <c r="BI417" s="6"/>
      <c r="BN417" s="6"/>
      <c r="BS417" s="6"/>
      <c r="BX417" s="6"/>
      <c r="CC417" s="6"/>
      <c r="CH417" s="6"/>
      <c r="CM417" s="6"/>
      <c r="CR417" s="6"/>
      <c r="CW417" s="6"/>
    </row>
    <row r="418" spans="1:101" x14ac:dyDescent="0.25">
      <c r="A418" s="27"/>
      <c r="F418" s="6"/>
      <c r="K418" s="6"/>
      <c r="P418" s="6"/>
      <c r="U418" s="6"/>
      <c r="Z418" s="6"/>
      <c r="AE418" s="6"/>
      <c r="AJ418" s="6"/>
      <c r="AO418" s="6"/>
      <c r="AT418" s="6"/>
      <c r="AY418" s="6"/>
      <c r="BD418" s="6"/>
      <c r="BI418" s="6"/>
      <c r="BN418" s="6"/>
      <c r="BS418" s="6"/>
      <c r="BX418" s="6"/>
      <c r="CC418" s="6"/>
      <c r="CH418" s="6"/>
      <c r="CM418" s="6"/>
      <c r="CR418" s="6"/>
      <c r="CW418" s="6"/>
    </row>
    <row r="419" spans="1:101" x14ac:dyDescent="0.25">
      <c r="A419" s="27"/>
      <c r="F419" s="6"/>
      <c r="K419" s="6"/>
      <c r="P419" s="6"/>
      <c r="U419" s="6"/>
      <c r="Z419" s="6"/>
      <c r="AE419" s="6"/>
      <c r="AJ419" s="6"/>
      <c r="AO419" s="6"/>
      <c r="AT419" s="6"/>
      <c r="AY419" s="6"/>
      <c r="BD419" s="6"/>
      <c r="BI419" s="6"/>
      <c r="BN419" s="6"/>
      <c r="BS419" s="6"/>
      <c r="BX419" s="6"/>
      <c r="CC419" s="6"/>
      <c r="CH419" s="6"/>
      <c r="CM419" s="6"/>
      <c r="CR419" s="6"/>
      <c r="CW419" s="6"/>
    </row>
    <row r="420" spans="1:101" x14ac:dyDescent="0.25">
      <c r="A420" s="27"/>
      <c r="F420" s="6"/>
      <c r="K420" s="6"/>
      <c r="P420" s="6"/>
      <c r="U420" s="6"/>
      <c r="Z420" s="6"/>
      <c r="AE420" s="6"/>
      <c r="AJ420" s="6"/>
      <c r="AO420" s="6"/>
      <c r="AT420" s="6"/>
      <c r="AY420" s="6"/>
      <c r="BD420" s="6"/>
      <c r="BI420" s="6"/>
      <c r="BN420" s="6"/>
      <c r="BS420" s="6"/>
      <c r="BX420" s="6"/>
      <c r="CC420" s="6"/>
      <c r="CH420" s="6"/>
      <c r="CM420" s="6"/>
      <c r="CR420" s="6"/>
      <c r="CW420" s="6"/>
    </row>
    <row r="421" spans="1:101" x14ac:dyDescent="0.25">
      <c r="A421" s="27"/>
      <c r="F421" s="6"/>
      <c r="K421" s="6"/>
      <c r="P421" s="6"/>
      <c r="U421" s="6"/>
      <c r="Z421" s="6"/>
      <c r="AE421" s="6"/>
      <c r="AJ421" s="6"/>
      <c r="AO421" s="6"/>
      <c r="AT421" s="6"/>
      <c r="AY421" s="6"/>
      <c r="BD421" s="6"/>
      <c r="BI421" s="6"/>
      <c r="BN421" s="6"/>
      <c r="BS421" s="6"/>
      <c r="BX421" s="6"/>
      <c r="CC421" s="6"/>
      <c r="CH421" s="6"/>
      <c r="CM421" s="6"/>
      <c r="CR421" s="6"/>
      <c r="CW421" s="6"/>
    </row>
    <row r="422" spans="1:101" x14ac:dyDescent="0.25">
      <c r="A422" s="27"/>
      <c r="F422" s="6"/>
      <c r="K422" s="6"/>
      <c r="P422" s="6"/>
      <c r="U422" s="6"/>
      <c r="Z422" s="6"/>
      <c r="AE422" s="6"/>
      <c r="AJ422" s="6"/>
      <c r="AO422" s="6"/>
      <c r="AT422" s="6"/>
      <c r="AY422" s="6"/>
      <c r="BD422" s="6"/>
      <c r="BI422" s="6"/>
      <c r="BN422" s="6"/>
      <c r="BS422" s="6"/>
      <c r="BX422" s="6"/>
      <c r="CC422" s="6"/>
      <c r="CH422" s="6"/>
      <c r="CM422" s="6"/>
      <c r="CR422" s="6"/>
      <c r="CW422" s="6"/>
    </row>
    <row r="423" spans="1:101" x14ac:dyDescent="0.25">
      <c r="A423" s="27"/>
      <c r="F423" s="6"/>
      <c r="K423" s="6"/>
      <c r="P423" s="6"/>
      <c r="U423" s="6"/>
      <c r="Z423" s="6"/>
      <c r="AE423" s="6"/>
      <c r="AJ423" s="6"/>
      <c r="AO423" s="6"/>
      <c r="AT423" s="6"/>
      <c r="AY423" s="6"/>
      <c r="BD423" s="6"/>
      <c r="BI423" s="6"/>
      <c r="BN423" s="6"/>
      <c r="BS423" s="6"/>
      <c r="BX423" s="6"/>
      <c r="CC423" s="6"/>
      <c r="CH423" s="6"/>
      <c r="CM423" s="6"/>
      <c r="CR423" s="6"/>
      <c r="CW423" s="6"/>
    </row>
    <row r="424" spans="1:101" x14ac:dyDescent="0.25">
      <c r="A424" s="27"/>
      <c r="F424" s="6"/>
      <c r="K424" s="6"/>
      <c r="P424" s="6"/>
      <c r="U424" s="6"/>
      <c r="Z424" s="6"/>
      <c r="AE424" s="6"/>
      <c r="AJ424" s="6"/>
      <c r="AO424" s="6"/>
      <c r="AT424" s="6"/>
      <c r="AY424" s="6"/>
      <c r="BD424" s="6"/>
      <c r="BI424" s="6"/>
      <c r="BN424" s="6"/>
      <c r="BS424" s="6"/>
      <c r="BX424" s="6"/>
      <c r="CC424" s="6"/>
      <c r="CH424" s="6"/>
      <c r="CM424" s="6"/>
      <c r="CR424" s="6"/>
      <c r="CW424" s="6"/>
    </row>
    <row r="425" spans="1:101" x14ac:dyDescent="0.25">
      <c r="A425" s="27"/>
      <c r="F425" s="6"/>
      <c r="K425" s="6"/>
      <c r="P425" s="6"/>
      <c r="U425" s="6"/>
      <c r="Z425" s="6"/>
      <c r="AE425" s="6"/>
      <c r="AJ425" s="6"/>
      <c r="AO425" s="6"/>
      <c r="AT425" s="6"/>
      <c r="AY425" s="6"/>
      <c r="BD425" s="6"/>
      <c r="BI425" s="6"/>
      <c r="BN425" s="6"/>
      <c r="BS425" s="6"/>
      <c r="BX425" s="6"/>
      <c r="CC425" s="6"/>
      <c r="CH425" s="6"/>
      <c r="CM425" s="6"/>
      <c r="CR425" s="6"/>
      <c r="CW425" s="6"/>
    </row>
    <row r="426" spans="1:101" x14ac:dyDescent="0.25">
      <c r="A426" s="27"/>
      <c r="F426" s="6"/>
      <c r="K426" s="6"/>
      <c r="P426" s="6"/>
      <c r="U426" s="6"/>
      <c r="Z426" s="6"/>
      <c r="AE426" s="6"/>
      <c r="AJ426" s="6"/>
      <c r="AO426" s="6"/>
      <c r="AT426" s="6"/>
      <c r="AY426" s="6"/>
      <c r="BD426" s="6"/>
      <c r="BI426" s="6"/>
      <c r="BN426" s="6"/>
      <c r="BS426" s="6"/>
      <c r="BX426" s="6"/>
      <c r="CC426" s="6"/>
      <c r="CH426" s="6"/>
      <c r="CM426" s="6"/>
      <c r="CR426" s="6"/>
      <c r="CW426" s="6"/>
    </row>
    <row r="427" spans="1:101" x14ac:dyDescent="0.25">
      <c r="A427" s="27"/>
      <c r="F427" s="6"/>
      <c r="K427" s="6"/>
      <c r="P427" s="6"/>
      <c r="U427" s="6"/>
      <c r="Z427" s="6"/>
      <c r="AE427" s="6"/>
      <c r="AJ427" s="6"/>
      <c r="AO427" s="6"/>
      <c r="AT427" s="6"/>
      <c r="AY427" s="6"/>
      <c r="BD427" s="6"/>
      <c r="BI427" s="6"/>
      <c r="BN427" s="6"/>
      <c r="BS427" s="6"/>
      <c r="BX427" s="6"/>
      <c r="CC427" s="6"/>
      <c r="CH427" s="6"/>
      <c r="CM427" s="6"/>
      <c r="CR427" s="6"/>
      <c r="CW427" s="6"/>
    </row>
    <row r="428" spans="1:101" x14ac:dyDescent="0.25">
      <c r="A428" s="27"/>
      <c r="F428" s="6"/>
      <c r="K428" s="6"/>
      <c r="P428" s="6"/>
      <c r="U428" s="6"/>
      <c r="Z428" s="6"/>
      <c r="AE428" s="6"/>
      <c r="AJ428" s="6"/>
      <c r="AO428" s="6"/>
      <c r="AT428" s="6"/>
      <c r="AY428" s="6"/>
      <c r="BD428" s="6"/>
      <c r="BI428" s="6"/>
      <c r="BN428" s="6"/>
      <c r="BS428" s="6"/>
      <c r="BX428" s="6"/>
      <c r="CC428" s="6"/>
      <c r="CH428" s="6"/>
      <c r="CM428" s="6"/>
      <c r="CR428" s="6"/>
      <c r="CW428" s="6"/>
    </row>
    <row r="429" spans="1:101" x14ac:dyDescent="0.25">
      <c r="A429" s="27"/>
      <c r="F429" s="6"/>
      <c r="K429" s="6"/>
      <c r="P429" s="6"/>
      <c r="U429" s="6"/>
      <c r="Z429" s="6"/>
      <c r="AE429" s="6"/>
      <c r="AJ429" s="6"/>
      <c r="AO429" s="6"/>
      <c r="AT429" s="6"/>
      <c r="AY429" s="6"/>
      <c r="BD429" s="6"/>
      <c r="BI429" s="6"/>
      <c r="BN429" s="6"/>
      <c r="BS429" s="6"/>
      <c r="BX429" s="6"/>
      <c r="CC429" s="6"/>
      <c r="CH429" s="6"/>
      <c r="CM429" s="6"/>
      <c r="CR429" s="6"/>
      <c r="CW429" s="6"/>
    </row>
    <row r="430" spans="1:101" x14ac:dyDescent="0.25">
      <c r="A430" s="27"/>
      <c r="F430" s="6"/>
      <c r="K430" s="6"/>
      <c r="P430" s="6"/>
      <c r="U430" s="6"/>
      <c r="Z430" s="6"/>
      <c r="AE430" s="6"/>
      <c r="AJ430" s="6"/>
      <c r="AO430" s="6"/>
      <c r="AT430" s="6"/>
      <c r="AY430" s="6"/>
      <c r="BD430" s="6"/>
      <c r="BI430" s="6"/>
      <c r="BN430" s="6"/>
      <c r="BS430" s="6"/>
      <c r="BX430" s="6"/>
      <c r="CC430" s="6"/>
      <c r="CH430" s="6"/>
      <c r="CM430" s="6"/>
      <c r="CR430" s="6"/>
      <c r="CW430" s="6"/>
    </row>
    <row r="431" spans="1:101" x14ac:dyDescent="0.25">
      <c r="A431" s="27"/>
      <c r="F431" s="6"/>
      <c r="K431" s="6"/>
      <c r="P431" s="6"/>
      <c r="U431" s="6"/>
      <c r="Z431" s="6"/>
      <c r="AE431" s="6"/>
      <c r="AJ431" s="6"/>
      <c r="AO431" s="6"/>
      <c r="AT431" s="6"/>
      <c r="AY431" s="6"/>
      <c r="BD431" s="6"/>
      <c r="BI431" s="6"/>
      <c r="BN431" s="6"/>
      <c r="BS431" s="6"/>
      <c r="BX431" s="6"/>
      <c r="CC431" s="6"/>
      <c r="CH431" s="6"/>
      <c r="CM431" s="6"/>
      <c r="CR431" s="6"/>
      <c r="CW431" s="6"/>
    </row>
    <row r="432" spans="1:101" x14ac:dyDescent="0.25">
      <c r="A432" s="27"/>
      <c r="F432" s="6"/>
      <c r="K432" s="6"/>
      <c r="P432" s="6"/>
      <c r="U432" s="6"/>
      <c r="Z432" s="6"/>
      <c r="AE432" s="6"/>
      <c r="AJ432" s="6"/>
      <c r="AO432" s="6"/>
      <c r="AT432" s="6"/>
      <c r="AY432" s="6"/>
      <c r="BD432" s="6"/>
      <c r="BI432" s="6"/>
      <c r="BN432" s="6"/>
      <c r="BS432" s="6"/>
      <c r="BX432" s="6"/>
      <c r="CC432" s="6"/>
      <c r="CH432" s="6"/>
      <c r="CM432" s="6"/>
      <c r="CR432" s="6"/>
      <c r="CW432" s="6"/>
    </row>
    <row r="433" spans="1:101" x14ac:dyDescent="0.25">
      <c r="A433" s="27"/>
      <c r="F433" s="6"/>
      <c r="K433" s="6"/>
      <c r="P433" s="6"/>
      <c r="U433" s="6"/>
      <c r="Z433" s="6"/>
      <c r="AE433" s="6"/>
      <c r="AJ433" s="6"/>
      <c r="AO433" s="6"/>
      <c r="AT433" s="6"/>
      <c r="AY433" s="6"/>
      <c r="BD433" s="6"/>
      <c r="BI433" s="6"/>
      <c r="BN433" s="6"/>
      <c r="BS433" s="6"/>
      <c r="BX433" s="6"/>
      <c r="CC433" s="6"/>
      <c r="CH433" s="6"/>
      <c r="CM433" s="6"/>
      <c r="CR433" s="6"/>
      <c r="CW433" s="6"/>
    </row>
    <row r="434" spans="1:101" x14ac:dyDescent="0.25">
      <c r="A434" s="27"/>
      <c r="F434" s="6"/>
      <c r="K434" s="6"/>
      <c r="P434" s="6"/>
      <c r="U434" s="6"/>
      <c r="Z434" s="6"/>
      <c r="AE434" s="6"/>
      <c r="AJ434" s="6"/>
      <c r="AO434" s="6"/>
      <c r="AT434" s="6"/>
      <c r="AY434" s="6"/>
      <c r="BD434" s="6"/>
      <c r="BI434" s="6"/>
      <c r="BN434" s="6"/>
      <c r="BS434" s="6"/>
      <c r="BX434" s="6"/>
      <c r="CC434" s="6"/>
      <c r="CH434" s="6"/>
      <c r="CM434" s="6"/>
      <c r="CR434" s="6"/>
      <c r="CW434" s="6"/>
    </row>
    <row r="435" spans="1:101" x14ac:dyDescent="0.25">
      <c r="A435" s="27"/>
      <c r="F435" s="6"/>
      <c r="K435" s="6"/>
      <c r="P435" s="6"/>
      <c r="U435" s="6"/>
      <c r="Z435" s="6"/>
      <c r="AE435" s="6"/>
      <c r="AJ435" s="6"/>
      <c r="AO435" s="6"/>
      <c r="AT435" s="6"/>
      <c r="AY435" s="6"/>
      <c r="BD435" s="6"/>
      <c r="BI435" s="6"/>
      <c r="BN435" s="6"/>
      <c r="BS435" s="6"/>
      <c r="BX435" s="6"/>
      <c r="CC435" s="6"/>
      <c r="CH435" s="6"/>
      <c r="CM435" s="6"/>
      <c r="CR435" s="6"/>
      <c r="CW435" s="6"/>
    </row>
    <row r="436" spans="1:101" x14ac:dyDescent="0.25">
      <c r="A436" s="27"/>
      <c r="F436" s="6"/>
      <c r="K436" s="6"/>
      <c r="P436" s="6"/>
      <c r="U436" s="6"/>
      <c r="Z436" s="6"/>
      <c r="AE436" s="6"/>
      <c r="AJ436" s="6"/>
      <c r="AO436" s="6"/>
      <c r="AT436" s="6"/>
      <c r="AY436" s="6"/>
      <c r="BD436" s="6"/>
      <c r="BI436" s="6"/>
      <c r="BN436" s="6"/>
      <c r="BS436" s="6"/>
      <c r="BX436" s="6"/>
      <c r="CC436" s="6"/>
      <c r="CH436" s="6"/>
      <c r="CM436" s="6"/>
      <c r="CR436" s="6"/>
      <c r="CW436" s="6"/>
    </row>
    <row r="437" spans="1:101" x14ac:dyDescent="0.25">
      <c r="A437" s="27"/>
      <c r="F437" s="6"/>
      <c r="K437" s="6"/>
      <c r="P437" s="6"/>
      <c r="U437" s="6"/>
      <c r="Z437" s="6"/>
      <c r="AE437" s="6"/>
      <c r="AJ437" s="6"/>
      <c r="AO437" s="6"/>
      <c r="AT437" s="6"/>
      <c r="AY437" s="6"/>
      <c r="BD437" s="6"/>
      <c r="BI437" s="6"/>
      <c r="BN437" s="6"/>
      <c r="BS437" s="6"/>
      <c r="BX437" s="6"/>
      <c r="CC437" s="6"/>
      <c r="CH437" s="6"/>
      <c r="CM437" s="6"/>
      <c r="CR437" s="6"/>
      <c r="CW437" s="6"/>
    </row>
    <row r="438" spans="1:101" x14ac:dyDescent="0.25">
      <c r="A438" s="27"/>
      <c r="F438" s="6"/>
      <c r="K438" s="6"/>
      <c r="P438" s="6"/>
      <c r="U438" s="6"/>
      <c r="Z438" s="6"/>
      <c r="AE438" s="6"/>
      <c r="AJ438" s="6"/>
      <c r="AO438" s="6"/>
      <c r="AT438" s="6"/>
      <c r="AY438" s="6"/>
      <c r="BD438" s="6"/>
      <c r="BI438" s="6"/>
      <c r="BN438" s="6"/>
      <c r="BS438" s="6"/>
      <c r="BX438" s="6"/>
      <c r="CC438" s="6"/>
      <c r="CH438" s="6"/>
      <c r="CM438" s="6"/>
      <c r="CR438" s="6"/>
      <c r="CW438" s="6"/>
    </row>
    <row r="439" spans="1:101" x14ac:dyDescent="0.25">
      <c r="A439" s="27"/>
      <c r="F439" s="6"/>
      <c r="K439" s="6"/>
      <c r="P439" s="6"/>
      <c r="U439" s="6"/>
      <c r="Z439" s="6"/>
      <c r="AE439" s="6"/>
      <c r="AJ439" s="6"/>
      <c r="AO439" s="6"/>
      <c r="AT439" s="6"/>
      <c r="AY439" s="6"/>
      <c r="BD439" s="6"/>
      <c r="BI439" s="6"/>
      <c r="BN439" s="6"/>
      <c r="BS439" s="6"/>
      <c r="BX439" s="6"/>
      <c r="CC439" s="6"/>
      <c r="CH439" s="6"/>
      <c r="CM439" s="6"/>
      <c r="CR439" s="6"/>
      <c r="CW439" s="6"/>
    </row>
    <row r="440" spans="1:101" x14ac:dyDescent="0.25">
      <c r="A440" s="27"/>
      <c r="F440" s="6"/>
      <c r="K440" s="6"/>
      <c r="P440" s="6"/>
      <c r="U440" s="6"/>
      <c r="Z440" s="6"/>
      <c r="AE440" s="6"/>
      <c r="AJ440" s="6"/>
      <c r="AO440" s="6"/>
      <c r="AT440" s="6"/>
      <c r="AY440" s="6"/>
      <c r="BD440" s="6"/>
      <c r="BI440" s="6"/>
      <c r="BN440" s="6"/>
      <c r="BS440" s="6"/>
      <c r="BX440" s="6"/>
      <c r="CC440" s="6"/>
      <c r="CH440" s="6"/>
      <c r="CM440" s="6"/>
      <c r="CR440" s="6"/>
      <c r="CW440" s="6"/>
    </row>
    <row r="441" spans="1:101" x14ac:dyDescent="0.25">
      <c r="A441" s="27"/>
      <c r="F441" s="6"/>
      <c r="K441" s="6"/>
      <c r="P441" s="6"/>
      <c r="U441" s="6"/>
      <c r="Z441" s="6"/>
      <c r="AE441" s="6"/>
      <c r="AJ441" s="6"/>
      <c r="AO441" s="6"/>
      <c r="AT441" s="6"/>
      <c r="AY441" s="6"/>
      <c r="BD441" s="6"/>
      <c r="BI441" s="6"/>
      <c r="BN441" s="6"/>
      <c r="BS441" s="6"/>
      <c r="BX441" s="6"/>
      <c r="CC441" s="6"/>
      <c r="CH441" s="6"/>
      <c r="CM441" s="6"/>
      <c r="CR441" s="6"/>
      <c r="CW441" s="6"/>
    </row>
    <row r="442" spans="1:101" x14ac:dyDescent="0.25">
      <c r="A442" s="27"/>
      <c r="F442" s="6"/>
      <c r="K442" s="6"/>
      <c r="P442" s="6"/>
      <c r="U442" s="6"/>
      <c r="Z442" s="6"/>
      <c r="AE442" s="6"/>
      <c r="AJ442" s="6"/>
      <c r="AO442" s="6"/>
      <c r="AT442" s="6"/>
      <c r="AY442" s="6"/>
      <c r="BD442" s="6"/>
      <c r="BI442" s="6"/>
      <c r="BN442" s="6"/>
      <c r="BS442" s="6"/>
      <c r="BX442" s="6"/>
      <c r="CC442" s="6"/>
      <c r="CH442" s="6"/>
      <c r="CM442" s="6"/>
      <c r="CR442" s="6"/>
      <c r="CW442" s="6"/>
    </row>
    <row r="443" spans="1:101" x14ac:dyDescent="0.25">
      <c r="A443" s="27"/>
      <c r="F443" s="6"/>
      <c r="K443" s="6"/>
      <c r="P443" s="6"/>
      <c r="U443" s="6"/>
      <c r="Z443" s="6"/>
      <c r="AE443" s="6"/>
      <c r="AJ443" s="6"/>
      <c r="AO443" s="6"/>
      <c r="AT443" s="6"/>
      <c r="AY443" s="6"/>
      <c r="BD443" s="6"/>
      <c r="BI443" s="6"/>
      <c r="BN443" s="6"/>
      <c r="BS443" s="6"/>
      <c r="BX443" s="6"/>
      <c r="CC443" s="6"/>
      <c r="CH443" s="6"/>
      <c r="CM443" s="6"/>
      <c r="CR443" s="6"/>
      <c r="CW443" s="6"/>
    </row>
    <row r="444" spans="1:101" x14ac:dyDescent="0.25">
      <c r="A444" s="27"/>
      <c r="F444" s="6"/>
      <c r="K444" s="6"/>
      <c r="P444" s="6"/>
      <c r="U444" s="6"/>
      <c r="Z444" s="6"/>
      <c r="AE444" s="6"/>
      <c r="AJ444" s="6"/>
      <c r="AO444" s="6"/>
      <c r="AT444" s="6"/>
      <c r="AY444" s="6"/>
      <c r="BD444" s="6"/>
      <c r="BI444" s="6"/>
      <c r="BN444" s="6"/>
      <c r="BS444" s="6"/>
      <c r="BX444" s="6"/>
      <c r="CC444" s="6"/>
      <c r="CH444" s="6"/>
      <c r="CM444" s="6"/>
      <c r="CR444" s="6"/>
      <c r="CW444" s="6"/>
    </row>
    <row r="445" spans="1:101" x14ac:dyDescent="0.25">
      <c r="A445" s="27"/>
      <c r="F445" s="6"/>
      <c r="K445" s="6"/>
      <c r="P445" s="6"/>
      <c r="U445" s="6"/>
      <c r="Z445" s="6"/>
      <c r="AE445" s="6"/>
      <c r="AJ445" s="6"/>
      <c r="AO445" s="6"/>
      <c r="AT445" s="6"/>
      <c r="AY445" s="6"/>
      <c r="BD445" s="6"/>
      <c r="BI445" s="6"/>
      <c r="BN445" s="6"/>
      <c r="BS445" s="6"/>
      <c r="BX445" s="6"/>
      <c r="CC445" s="6"/>
      <c r="CH445" s="6"/>
      <c r="CM445" s="6"/>
      <c r="CR445" s="6"/>
      <c r="CW445" s="6"/>
    </row>
    <row r="446" spans="1:101" x14ac:dyDescent="0.25">
      <c r="A446" s="27"/>
      <c r="F446" s="6"/>
      <c r="K446" s="6"/>
      <c r="P446" s="6"/>
      <c r="U446" s="6"/>
      <c r="Z446" s="6"/>
      <c r="AE446" s="6"/>
      <c r="AJ446" s="6"/>
      <c r="AO446" s="6"/>
      <c r="AT446" s="6"/>
      <c r="AY446" s="6"/>
      <c r="BD446" s="6"/>
      <c r="BI446" s="6"/>
      <c r="BN446" s="6"/>
      <c r="BS446" s="6"/>
      <c r="BX446" s="6"/>
      <c r="CC446" s="6"/>
      <c r="CH446" s="6"/>
      <c r="CM446" s="6"/>
      <c r="CR446" s="6"/>
      <c r="CW446" s="6"/>
    </row>
    <row r="447" spans="1:101" x14ac:dyDescent="0.25">
      <c r="A447" s="27"/>
      <c r="F447" s="6"/>
      <c r="K447" s="6"/>
      <c r="P447" s="6"/>
      <c r="U447" s="6"/>
      <c r="Z447" s="6"/>
      <c r="AE447" s="6"/>
      <c r="AJ447" s="6"/>
      <c r="AO447" s="6"/>
      <c r="AT447" s="6"/>
      <c r="AY447" s="6"/>
      <c r="BD447" s="6"/>
      <c r="BI447" s="6"/>
      <c r="BN447" s="6"/>
      <c r="BS447" s="6"/>
      <c r="BX447" s="6"/>
      <c r="CC447" s="6"/>
      <c r="CH447" s="6"/>
      <c r="CM447" s="6"/>
      <c r="CR447" s="6"/>
      <c r="CW447" s="6"/>
    </row>
    <row r="448" spans="1:101" x14ac:dyDescent="0.25">
      <c r="A448" s="27"/>
      <c r="F448" s="6"/>
      <c r="K448" s="6"/>
      <c r="P448" s="6"/>
      <c r="U448" s="6"/>
      <c r="Z448" s="6"/>
      <c r="AE448" s="6"/>
      <c r="AJ448" s="6"/>
      <c r="AO448" s="6"/>
      <c r="AT448" s="6"/>
      <c r="AY448" s="6"/>
      <c r="BD448" s="6"/>
      <c r="BI448" s="6"/>
      <c r="BN448" s="6"/>
      <c r="BS448" s="6"/>
      <c r="BX448" s="6"/>
      <c r="CC448" s="6"/>
      <c r="CH448" s="6"/>
      <c r="CM448" s="6"/>
      <c r="CR448" s="6"/>
      <c r="CW448" s="6"/>
    </row>
    <row r="449" spans="1:101" x14ac:dyDescent="0.25">
      <c r="A449" s="27"/>
      <c r="F449" s="6"/>
      <c r="K449" s="6"/>
      <c r="P449" s="6"/>
      <c r="U449" s="6"/>
      <c r="Z449" s="6"/>
      <c r="AE449" s="6"/>
      <c r="AJ449" s="6"/>
      <c r="AO449" s="6"/>
      <c r="AT449" s="6"/>
      <c r="AY449" s="6"/>
      <c r="BD449" s="6"/>
      <c r="BI449" s="6"/>
      <c r="BN449" s="6"/>
      <c r="BS449" s="6"/>
      <c r="BX449" s="6"/>
      <c r="CC449" s="6"/>
      <c r="CH449" s="6"/>
      <c r="CM449" s="6"/>
      <c r="CR449" s="6"/>
      <c r="CW449" s="6"/>
    </row>
    <row r="450" spans="1:101" x14ac:dyDescent="0.25">
      <c r="A450" s="27"/>
      <c r="F450" s="6"/>
      <c r="K450" s="6"/>
      <c r="P450" s="6"/>
      <c r="U450" s="6"/>
      <c r="Z450" s="6"/>
      <c r="AE450" s="6"/>
      <c r="AJ450" s="6"/>
      <c r="AO450" s="6"/>
      <c r="AT450" s="6"/>
      <c r="AY450" s="6"/>
      <c r="BD450" s="6"/>
      <c r="BI450" s="6"/>
      <c r="BN450" s="6"/>
      <c r="BS450" s="6"/>
      <c r="BX450" s="6"/>
      <c r="CC450" s="6"/>
      <c r="CH450" s="6"/>
      <c r="CM450" s="6"/>
      <c r="CR450" s="6"/>
      <c r="CW450" s="6"/>
    </row>
    <row r="451" spans="1:101" x14ac:dyDescent="0.25">
      <c r="A451" s="27"/>
      <c r="F451" s="6"/>
      <c r="K451" s="6"/>
      <c r="P451" s="6"/>
      <c r="U451" s="6"/>
      <c r="Z451" s="6"/>
      <c r="AE451" s="6"/>
      <c r="AJ451" s="6"/>
      <c r="AO451" s="6"/>
      <c r="AT451" s="6"/>
      <c r="AY451" s="6"/>
      <c r="BD451" s="6"/>
      <c r="BI451" s="6"/>
      <c r="BN451" s="6"/>
      <c r="BS451" s="6"/>
      <c r="BX451" s="6"/>
      <c r="CC451" s="6"/>
      <c r="CH451" s="6"/>
      <c r="CM451" s="6"/>
      <c r="CR451" s="6"/>
      <c r="CW451" s="6"/>
    </row>
    <row r="452" spans="1:101" x14ac:dyDescent="0.25">
      <c r="A452" s="27"/>
      <c r="F452" s="6"/>
      <c r="K452" s="6"/>
      <c r="P452" s="6"/>
      <c r="U452" s="6"/>
      <c r="Z452" s="6"/>
      <c r="AE452" s="6"/>
      <c r="AJ452" s="6"/>
      <c r="AO452" s="6"/>
      <c r="AT452" s="6"/>
      <c r="AY452" s="6"/>
      <c r="BD452" s="6"/>
      <c r="BI452" s="6"/>
      <c r="BN452" s="6"/>
      <c r="BS452" s="6"/>
      <c r="BX452" s="6"/>
      <c r="CC452" s="6"/>
      <c r="CH452" s="6"/>
      <c r="CM452" s="6"/>
      <c r="CR452" s="6"/>
      <c r="CW452" s="6"/>
    </row>
    <row r="453" spans="1:101" x14ac:dyDescent="0.25">
      <c r="A453" s="27"/>
      <c r="F453" s="6"/>
      <c r="K453" s="6"/>
      <c r="P453" s="6"/>
      <c r="U453" s="6"/>
      <c r="Z453" s="6"/>
      <c r="AE453" s="6"/>
      <c r="AJ453" s="6"/>
      <c r="AO453" s="6"/>
      <c r="AT453" s="6"/>
      <c r="AY453" s="6"/>
      <c r="BD453" s="6"/>
      <c r="BI453" s="6"/>
      <c r="BN453" s="6"/>
      <c r="BS453" s="6"/>
      <c r="BX453" s="6"/>
      <c r="CC453" s="6"/>
      <c r="CH453" s="6"/>
      <c r="CM453" s="6"/>
      <c r="CR453" s="6"/>
      <c r="CW453" s="6"/>
    </row>
    <row r="454" spans="1:101" x14ac:dyDescent="0.25">
      <c r="A454" s="27"/>
      <c r="F454" s="6"/>
      <c r="K454" s="6"/>
      <c r="P454" s="6"/>
      <c r="U454" s="6"/>
      <c r="Z454" s="6"/>
      <c r="AE454" s="6"/>
      <c r="AJ454" s="6"/>
      <c r="AO454" s="6"/>
      <c r="AT454" s="6"/>
      <c r="AY454" s="6"/>
      <c r="BD454" s="6"/>
      <c r="BI454" s="6"/>
      <c r="BN454" s="6"/>
      <c r="BS454" s="6"/>
      <c r="BX454" s="6"/>
      <c r="CC454" s="6"/>
      <c r="CH454" s="6"/>
      <c r="CM454" s="6"/>
      <c r="CR454" s="6"/>
      <c r="CW454" s="6"/>
    </row>
    <row r="455" spans="1:101" x14ac:dyDescent="0.25">
      <c r="A455" s="27"/>
      <c r="F455" s="6"/>
      <c r="K455" s="6"/>
      <c r="P455" s="6"/>
      <c r="U455" s="6"/>
      <c r="Z455" s="6"/>
      <c r="AE455" s="6"/>
      <c r="AJ455" s="6"/>
      <c r="AO455" s="6"/>
      <c r="AT455" s="6"/>
      <c r="AY455" s="6"/>
      <c r="BD455" s="6"/>
      <c r="BI455" s="6"/>
      <c r="BN455" s="6"/>
      <c r="BS455" s="6"/>
      <c r="BX455" s="6"/>
      <c r="CC455" s="6"/>
      <c r="CH455" s="6"/>
      <c r="CM455" s="6"/>
      <c r="CR455" s="6"/>
      <c r="CW455" s="6"/>
    </row>
    <row r="456" spans="1:101" x14ac:dyDescent="0.25">
      <c r="A456" s="27"/>
      <c r="F456" s="6"/>
      <c r="K456" s="6"/>
      <c r="P456" s="6"/>
      <c r="U456" s="6"/>
      <c r="Z456" s="6"/>
      <c r="AE456" s="6"/>
      <c r="AJ456" s="6"/>
      <c r="AO456" s="6"/>
      <c r="AT456" s="6"/>
      <c r="AY456" s="6"/>
      <c r="BD456" s="6"/>
      <c r="BI456" s="6"/>
      <c r="BN456" s="6"/>
      <c r="BS456" s="6"/>
      <c r="BX456" s="6"/>
      <c r="CC456" s="6"/>
      <c r="CH456" s="6"/>
      <c r="CM456" s="6"/>
      <c r="CR456" s="6"/>
      <c r="CW456" s="6"/>
    </row>
    <row r="457" spans="1:101" x14ac:dyDescent="0.25">
      <c r="A457" s="27"/>
      <c r="F457" s="6"/>
      <c r="K457" s="6"/>
      <c r="P457" s="6"/>
      <c r="U457" s="6"/>
      <c r="Z457" s="6"/>
      <c r="AE457" s="6"/>
      <c r="AJ457" s="6"/>
      <c r="AO457" s="6"/>
      <c r="AT457" s="6"/>
      <c r="AY457" s="6"/>
      <c r="BD457" s="6"/>
      <c r="BI457" s="6"/>
      <c r="BN457" s="6"/>
      <c r="BS457" s="6"/>
      <c r="BX457" s="6"/>
      <c r="CC457" s="6"/>
      <c r="CH457" s="6"/>
      <c r="CM457" s="6"/>
      <c r="CR457" s="6"/>
      <c r="CW457" s="6"/>
    </row>
    <row r="458" spans="1:101" x14ac:dyDescent="0.25">
      <c r="A458" s="27"/>
      <c r="F458" s="6"/>
      <c r="K458" s="6"/>
      <c r="P458" s="6"/>
      <c r="U458" s="6"/>
      <c r="Z458" s="6"/>
      <c r="AE458" s="6"/>
      <c r="AJ458" s="6"/>
      <c r="AO458" s="6"/>
      <c r="AT458" s="6"/>
      <c r="AY458" s="6"/>
      <c r="BD458" s="6"/>
      <c r="BI458" s="6"/>
      <c r="BN458" s="6"/>
      <c r="BS458" s="6"/>
      <c r="BX458" s="6"/>
      <c r="CC458" s="6"/>
      <c r="CH458" s="6"/>
      <c r="CM458" s="6"/>
      <c r="CR458" s="6"/>
      <c r="CW458" s="6"/>
    </row>
    <row r="459" spans="1:101" x14ac:dyDescent="0.25">
      <c r="A459" s="27"/>
      <c r="F459" s="6"/>
      <c r="K459" s="6"/>
      <c r="P459" s="6"/>
      <c r="U459" s="6"/>
      <c r="Z459" s="6"/>
      <c r="AE459" s="6"/>
      <c r="AJ459" s="6"/>
      <c r="AO459" s="6"/>
      <c r="AT459" s="6"/>
      <c r="AY459" s="6"/>
      <c r="BD459" s="6"/>
      <c r="BI459" s="6"/>
      <c r="BN459" s="6"/>
      <c r="BS459" s="6"/>
      <c r="BX459" s="6"/>
      <c r="CC459" s="6"/>
      <c r="CH459" s="6"/>
      <c r="CM459" s="6"/>
      <c r="CR459" s="6"/>
      <c r="CW459" s="6"/>
    </row>
    <row r="460" spans="1:101" x14ac:dyDescent="0.25">
      <c r="A460" s="27"/>
      <c r="F460" s="6"/>
      <c r="K460" s="6"/>
      <c r="P460" s="6"/>
      <c r="U460" s="6"/>
      <c r="Z460" s="6"/>
      <c r="AE460" s="6"/>
      <c r="AJ460" s="6"/>
      <c r="AO460" s="6"/>
      <c r="AT460" s="6"/>
      <c r="AY460" s="6"/>
      <c r="BD460" s="6"/>
      <c r="BI460" s="6"/>
      <c r="BN460" s="6"/>
      <c r="BS460" s="6"/>
      <c r="BX460" s="6"/>
      <c r="CC460" s="6"/>
      <c r="CH460" s="6"/>
      <c r="CM460" s="6"/>
      <c r="CR460" s="6"/>
      <c r="CW460" s="6"/>
    </row>
    <row r="461" spans="1:101" x14ac:dyDescent="0.25">
      <c r="A461" s="27"/>
      <c r="F461" s="6"/>
      <c r="K461" s="6"/>
      <c r="P461" s="6"/>
      <c r="U461" s="6"/>
      <c r="Z461" s="6"/>
      <c r="AE461" s="6"/>
      <c r="AJ461" s="6"/>
      <c r="AO461" s="6"/>
      <c r="AT461" s="6"/>
      <c r="AY461" s="6"/>
      <c r="BD461" s="6"/>
      <c r="BI461" s="6"/>
      <c r="BN461" s="6"/>
      <c r="BS461" s="6"/>
      <c r="BX461" s="6"/>
      <c r="CC461" s="6"/>
      <c r="CH461" s="6"/>
      <c r="CM461" s="6"/>
      <c r="CR461" s="6"/>
      <c r="CW461" s="6"/>
    </row>
    <row r="462" spans="1:101" x14ac:dyDescent="0.25">
      <c r="A462" s="27"/>
      <c r="F462" s="6"/>
      <c r="K462" s="6"/>
      <c r="P462" s="6"/>
      <c r="U462" s="6"/>
      <c r="Z462" s="6"/>
      <c r="AE462" s="6"/>
      <c r="AJ462" s="6"/>
      <c r="AO462" s="6"/>
      <c r="AT462" s="6"/>
      <c r="AY462" s="6"/>
      <c r="BD462" s="6"/>
      <c r="BI462" s="6"/>
      <c r="BN462" s="6"/>
      <c r="BS462" s="6"/>
      <c r="BX462" s="6"/>
      <c r="CC462" s="6"/>
      <c r="CH462" s="6"/>
      <c r="CM462" s="6"/>
      <c r="CR462" s="6"/>
      <c r="CW462" s="6"/>
    </row>
    <row r="463" spans="1:101" x14ac:dyDescent="0.25">
      <c r="A463" s="27"/>
      <c r="F463" s="6"/>
      <c r="K463" s="6"/>
      <c r="P463" s="6"/>
      <c r="U463" s="6"/>
      <c r="Z463" s="6"/>
      <c r="AE463" s="6"/>
      <c r="AJ463" s="6"/>
      <c r="AO463" s="6"/>
      <c r="AT463" s="6"/>
      <c r="AY463" s="6"/>
      <c r="BD463" s="6"/>
      <c r="BI463" s="6"/>
      <c r="BN463" s="6"/>
      <c r="BS463" s="6"/>
      <c r="BX463" s="6"/>
      <c r="CC463" s="6"/>
      <c r="CH463" s="6"/>
      <c r="CM463" s="6"/>
      <c r="CR463" s="6"/>
      <c r="CW463" s="6"/>
    </row>
    <row r="464" spans="1:101" x14ac:dyDescent="0.25">
      <c r="A464" s="27"/>
      <c r="F464" s="6"/>
      <c r="K464" s="6"/>
      <c r="P464" s="6"/>
      <c r="U464" s="6"/>
      <c r="Z464" s="6"/>
      <c r="AE464" s="6"/>
      <c r="AJ464" s="6"/>
      <c r="AO464" s="6"/>
      <c r="AT464" s="6"/>
      <c r="AY464" s="6"/>
      <c r="BD464" s="6"/>
      <c r="BI464" s="6"/>
      <c r="BN464" s="6"/>
      <c r="BS464" s="6"/>
      <c r="BX464" s="6"/>
      <c r="CC464" s="6"/>
      <c r="CH464" s="6"/>
      <c r="CM464" s="6"/>
      <c r="CR464" s="6"/>
      <c r="CW464" s="6"/>
    </row>
    <row r="465" spans="1:101" x14ac:dyDescent="0.25">
      <c r="A465" s="27"/>
      <c r="F465" s="6"/>
      <c r="K465" s="6"/>
      <c r="P465" s="6"/>
      <c r="U465" s="6"/>
      <c r="Z465" s="6"/>
      <c r="AE465" s="6"/>
      <c r="AJ465" s="6"/>
      <c r="AO465" s="6"/>
      <c r="AT465" s="6"/>
      <c r="AY465" s="6"/>
      <c r="BD465" s="6"/>
      <c r="BI465" s="6"/>
      <c r="BN465" s="6"/>
      <c r="BS465" s="6"/>
      <c r="BX465" s="6"/>
      <c r="CC465" s="6"/>
      <c r="CH465" s="6"/>
      <c r="CM465" s="6"/>
      <c r="CR465" s="6"/>
      <c r="CW465" s="6"/>
    </row>
    <row r="466" spans="1:101" x14ac:dyDescent="0.25">
      <c r="A466" s="27"/>
      <c r="F466" s="6"/>
      <c r="K466" s="6"/>
      <c r="P466" s="6"/>
      <c r="U466" s="6"/>
      <c r="Z466" s="6"/>
      <c r="AE466" s="6"/>
      <c r="AJ466" s="6"/>
      <c r="AO466" s="6"/>
      <c r="AT466" s="6"/>
      <c r="AY466" s="6"/>
      <c r="BD466" s="6"/>
      <c r="BI466" s="6"/>
      <c r="BN466" s="6"/>
      <c r="BS466" s="6"/>
      <c r="BX466" s="6"/>
      <c r="CC466" s="6"/>
      <c r="CH466" s="6"/>
      <c r="CM466" s="6"/>
      <c r="CR466" s="6"/>
      <c r="CW466" s="6"/>
    </row>
    <row r="467" spans="1:101" x14ac:dyDescent="0.25">
      <c r="A467" s="27"/>
      <c r="F467" s="6"/>
      <c r="K467" s="6"/>
      <c r="P467" s="6"/>
      <c r="U467" s="6"/>
      <c r="Z467" s="6"/>
      <c r="AE467" s="6"/>
      <c r="AJ467" s="6"/>
      <c r="AO467" s="6"/>
      <c r="AT467" s="6"/>
      <c r="AY467" s="6"/>
      <c r="BD467" s="6"/>
      <c r="BI467" s="6"/>
      <c r="BN467" s="6"/>
      <c r="BS467" s="6"/>
      <c r="BX467" s="6"/>
      <c r="CC467" s="6"/>
      <c r="CH467" s="6"/>
      <c r="CM467" s="6"/>
      <c r="CR467" s="6"/>
      <c r="CW467" s="6"/>
    </row>
    <row r="468" spans="1:101" x14ac:dyDescent="0.25">
      <c r="A468" s="27"/>
      <c r="F468" s="6"/>
      <c r="K468" s="6"/>
      <c r="P468" s="6"/>
      <c r="U468" s="6"/>
      <c r="Z468" s="6"/>
      <c r="AE468" s="6"/>
      <c r="AJ468" s="6"/>
      <c r="AO468" s="6"/>
      <c r="AT468" s="6"/>
      <c r="AY468" s="6"/>
      <c r="BD468" s="6"/>
      <c r="BI468" s="6"/>
      <c r="BN468" s="6"/>
      <c r="BS468" s="6"/>
      <c r="BX468" s="6"/>
      <c r="CC468" s="6"/>
      <c r="CH468" s="6"/>
      <c r="CM468" s="6"/>
      <c r="CR468" s="6"/>
      <c r="CW468" s="6"/>
    </row>
    <row r="469" spans="1:101" x14ac:dyDescent="0.25">
      <c r="A469" s="27"/>
      <c r="F469" s="6"/>
      <c r="K469" s="6"/>
      <c r="P469" s="6"/>
      <c r="U469" s="6"/>
      <c r="Z469" s="6"/>
      <c r="AE469" s="6"/>
      <c r="AJ469" s="6"/>
      <c r="AO469" s="6"/>
      <c r="AT469" s="6"/>
      <c r="AY469" s="6"/>
      <c r="BD469" s="6"/>
      <c r="BI469" s="6"/>
      <c r="BN469" s="6"/>
      <c r="BS469" s="6"/>
      <c r="BX469" s="6"/>
      <c r="CC469" s="6"/>
      <c r="CH469" s="6"/>
      <c r="CM469" s="6"/>
      <c r="CR469" s="6"/>
      <c r="CW469" s="6"/>
    </row>
    <row r="470" spans="1:101" x14ac:dyDescent="0.25">
      <c r="A470" s="27"/>
      <c r="F470" s="6"/>
      <c r="K470" s="6"/>
      <c r="P470" s="6"/>
      <c r="U470" s="6"/>
      <c r="Z470" s="6"/>
      <c r="AE470" s="6"/>
      <c r="AJ470" s="6"/>
      <c r="AO470" s="6"/>
      <c r="AT470" s="6"/>
      <c r="AY470" s="6"/>
      <c r="BD470" s="6"/>
      <c r="BI470" s="6"/>
      <c r="BN470" s="6"/>
      <c r="BS470" s="6"/>
      <c r="BX470" s="6"/>
      <c r="CC470" s="6"/>
      <c r="CH470" s="6"/>
      <c r="CM470" s="6"/>
      <c r="CR470" s="6"/>
      <c r="CW470" s="6"/>
    </row>
    <row r="471" spans="1:101" x14ac:dyDescent="0.25">
      <c r="A471" s="27"/>
      <c r="F471" s="6"/>
      <c r="K471" s="6"/>
      <c r="P471" s="6"/>
      <c r="U471" s="6"/>
      <c r="Z471" s="6"/>
      <c r="AE471" s="6"/>
      <c r="AJ471" s="6"/>
      <c r="AO471" s="6"/>
      <c r="AT471" s="6"/>
      <c r="AY471" s="6"/>
      <c r="BD471" s="6"/>
      <c r="BI471" s="6"/>
      <c r="BN471" s="6"/>
      <c r="BS471" s="6"/>
      <c r="BX471" s="6"/>
      <c r="CC471" s="6"/>
      <c r="CH471" s="6"/>
      <c r="CM471" s="6"/>
      <c r="CR471" s="6"/>
      <c r="CW471" s="6"/>
    </row>
    <row r="472" spans="1:101" x14ac:dyDescent="0.25">
      <c r="A472" s="27"/>
      <c r="F472" s="6"/>
      <c r="K472" s="6"/>
      <c r="P472" s="6"/>
      <c r="U472" s="6"/>
      <c r="Z472" s="6"/>
      <c r="AE472" s="6"/>
      <c r="AJ472" s="6"/>
      <c r="AO472" s="6"/>
      <c r="AT472" s="6"/>
      <c r="AY472" s="6"/>
      <c r="BD472" s="6"/>
      <c r="BI472" s="6"/>
      <c r="BN472" s="6"/>
      <c r="BS472" s="6"/>
      <c r="BX472" s="6"/>
      <c r="CC472" s="6"/>
      <c r="CH472" s="6"/>
      <c r="CM472" s="6"/>
      <c r="CR472" s="6"/>
      <c r="CW472" s="6"/>
    </row>
    <row r="473" spans="1:101" x14ac:dyDescent="0.25">
      <c r="A473" s="27"/>
      <c r="F473" s="6"/>
      <c r="K473" s="6"/>
      <c r="P473" s="6"/>
      <c r="U473" s="6"/>
      <c r="Z473" s="6"/>
      <c r="AE473" s="6"/>
      <c r="AJ473" s="6"/>
      <c r="AO473" s="6"/>
      <c r="AT473" s="6"/>
      <c r="AY473" s="6"/>
      <c r="BD473" s="6"/>
      <c r="BI473" s="6"/>
      <c r="BN473" s="6"/>
      <c r="BS473" s="6"/>
      <c r="BX473" s="6"/>
      <c r="CC473" s="6"/>
      <c r="CH473" s="6"/>
      <c r="CM473" s="6"/>
      <c r="CR473" s="6"/>
      <c r="CW473" s="6"/>
    </row>
    <row r="474" spans="1:101" x14ac:dyDescent="0.25">
      <c r="A474" s="27"/>
      <c r="F474" s="6"/>
      <c r="K474" s="6"/>
      <c r="P474" s="6"/>
      <c r="U474" s="6"/>
      <c r="Z474" s="6"/>
      <c r="AE474" s="6"/>
      <c r="AJ474" s="6"/>
      <c r="AO474" s="6"/>
      <c r="AT474" s="6"/>
      <c r="AY474" s="6"/>
      <c r="BD474" s="6"/>
      <c r="BI474" s="6"/>
      <c r="BN474" s="6"/>
      <c r="BS474" s="6"/>
      <c r="BX474" s="6"/>
      <c r="CC474" s="6"/>
      <c r="CH474" s="6"/>
      <c r="CM474" s="6"/>
      <c r="CR474" s="6"/>
      <c r="CW474" s="6"/>
    </row>
    <row r="475" spans="1:101" x14ac:dyDescent="0.25">
      <c r="A475" s="27"/>
      <c r="F475" s="6"/>
      <c r="K475" s="6"/>
      <c r="P475" s="6"/>
      <c r="U475" s="6"/>
      <c r="Z475" s="6"/>
      <c r="AE475" s="6"/>
      <c r="AJ475" s="6"/>
      <c r="AO475" s="6"/>
      <c r="AT475" s="6"/>
      <c r="AY475" s="6"/>
      <c r="BD475" s="6"/>
      <c r="BI475" s="6"/>
      <c r="BN475" s="6"/>
      <c r="BS475" s="6"/>
      <c r="BX475" s="6"/>
      <c r="CC475" s="6"/>
      <c r="CH475" s="6"/>
      <c r="CM475" s="6"/>
      <c r="CR475" s="6"/>
      <c r="CW475" s="6"/>
    </row>
    <row r="476" spans="1:101" x14ac:dyDescent="0.25">
      <c r="A476" s="27"/>
      <c r="F476" s="6"/>
      <c r="K476" s="6"/>
      <c r="P476" s="6"/>
      <c r="U476" s="6"/>
      <c r="Z476" s="6"/>
      <c r="AE476" s="6"/>
      <c r="AJ476" s="6"/>
      <c r="AO476" s="6"/>
      <c r="AT476" s="6"/>
      <c r="AY476" s="6"/>
      <c r="BD476" s="6"/>
      <c r="BI476" s="6"/>
      <c r="BN476" s="6"/>
      <c r="BS476" s="6"/>
      <c r="BX476" s="6"/>
      <c r="CC476" s="6"/>
      <c r="CH476" s="6"/>
      <c r="CM476" s="6"/>
      <c r="CR476" s="6"/>
      <c r="CW476" s="6"/>
    </row>
    <row r="477" spans="1:101" x14ac:dyDescent="0.25">
      <c r="A477" s="27"/>
      <c r="F477" s="6"/>
      <c r="K477" s="6"/>
      <c r="P477" s="6"/>
      <c r="U477" s="6"/>
      <c r="Z477" s="6"/>
      <c r="AE477" s="6"/>
      <c r="AJ477" s="6"/>
      <c r="AO477" s="6"/>
      <c r="AT477" s="6"/>
      <c r="AY477" s="6"/>
      <c r="BD477" s="6"/>
      <c r="BI477" s="6"/>
      <c r="BN477" s="6"/>
      <c r="BS477" s="6"/>
      <c r="BX477" s="6"/>
      <c r="CC477" s="6"/>
      <c r="CH477" s="6"/>
      <c r="CM477" s="6"/>
      <c r="CR477" s="6"/>
      <c r="CW477" s="6"/>
    </row>
    <row r="478" spans="1:101" x14ac:dyDescent="0.25">
      <c r="A478" s="27"/>
      <c r="F478" s="6"/>
      <c r="K478" s="6"/>
      <c r="P478" s="6"/>
      <c r="U478" s="6"/>
      <c r="Z478" s="6"/>
      <c r="AE478" s="6"/>
      <c r="AJ478" s="6"/>
      <c r="AO478" s="6"/>
      <c r="AT478" s="6"/>
      <c r="AY478" s="6"/>
      <c r="BD478" s="6"/>
      <c r="BI478" s="6"/>
      <c r="BN478" s="6"/>
      <c r="BS478" s="6"/>
      <c r="BX478" s="6"/>
      <c r="CC478" s="6"/>
      <c r="CH478" s="6"/>
      <c r="CM478" s="6"/>
      <c r="CR478" s="6"/>
      <c r="CW478" s="6"/>
    </row>
    <row r="479" spans="1:101" x14ac:dyDescent="0.25">
      <c r="A479" s="27"/>
      <c r="F479" s="6"/>
      <c r="K479" s="6"/>
      <c r="P479" s="6"/>
      <c r="U479" s="6"/>
      <c r="Z479" s="6"/>
      <c r="AE479" s="6"/>
      <c r="AJ479" s="6"/>
      <c r="AO479" s="6"/>
      <c r="AT479" s="6"/>
      <c r="AY479" s="6"/>
      <c r="BD479" s="6"/>
      <c r="BI479" s="6"/>
      <c r="BN479" s="6"/>
      <c r="BS479" s="6"/>
      <c r="BX479" s="6"/>
      <c r="CC479" s="6"/>
      <c r="CH479" s="6"/>
      <c r="CM479" s="6"/>
      <c r="CR479" s="6"/>
      <c r="CW479" s="6"/>
    </row>
    <row r="480" spans="1:101" x14ac:dyDescent="0.25">
      <c r="A480" s="27"/>
      <c r="F480" s="6"/>
      <c r="K480" s="6"/>
      <c r="P480" s="6"/>
      <c r="U480" s="6"/>
      <c r="Z480" s="6"/>
      <c r="AE480" s="6"/>
      <c r="AJ480" s="6"/>
      <c r="AO480" s="6"/>
      <c r="AT480" s="6"/>
      <c r="AY480" s="6"/>
      <c r="BD480" s="6"/>
      <c r="BI480" s="6"/>
      <c r="BN480" s="6"/>
      <c r="BS480" s="6"/>
      <c r="BX480" s="6"/>
      <c r="CC480" s="6"/>
      <c r="CH480" s="6"/>
      <c r="CM480" s="6"/>
      <c r="CR480" s="6"/>
      <c r="CW480" s="6"/>
    </row>
    <row r="481" spans="1:101" x14ac:dyDescent="0.25">
      <c r="A481" s="27"/>
      <c r="F481" s="6"/>
      <c r="K481" s="6"/>
      <c r="P481" s="6"/>
      <c r="U481" s="6"/>
      <c r="Z481" s="6"/>
      <c r="AE481" s="6"/>
      <c r="AJ481" s="6"/>
      <c r="AO481" s="6"/>
      <c r="AT481" s="6"/>
      <c r="AY481" s="6"/>
      <c r="BD481" s="6"/>
      <c r="BI481" s="6"/>
      <c r="BN481" s="6"/>
      <c r="BS481" s="6"/>
      <c r="BX481" s="6"/>
      <c r="CC481" s="6"/>
      <c r="CH481" s="6"/>
      <c r="CM481" s="6"/>
      <c r="CR481" s="6"/>
      <c r="CW481" s="6"/>
    </row>
    <row r="482" spans="1:101" x14ac:dyDescent="0.25">
      <c r="A482" s="27"/>
      <c r="F482" s="6"/>
      <c r="K482" s="6"/>
      <c r="P482" s="6"/>
      <c r="U482" s="6"/>
      <c r="Z482" s="6"/>
      <c r="AE482" s="6"/>
      <c r="AJ482" s="6"/>
      <c r="AO482" s="6"/>
      <c r="AT482" s="6"/>
      <c r="AY482" s="6"/>
      <c r="BD482" s="6"/>
      <c r="BI482" s="6"/>
      <c r="BN482" s="6"/>
      <c r="BS482" s="6"/>
      <c r="BX482" s="6"/>
      <c r="CC482" s="6"/>
      <c r="CH482" s="6"/>
      <c r="CM482" s="6"/>
      <c r="CR482" s="6"/>
      <c r="CW482" s="6"/>
    </row>
    <row r="483" spans="1:101" x14ac:dyDescent="0.25">
      <c r="A483" s="27"/>
      <c r="F483" s="6"/>
      <c r="K483" s="6"/>
      <c r="P483" s="6"/>
      <c r="U483" s="6"/>
      <c r="Z483" s="6"/>
      <c r="AE483" s="6"/>
      <c r="AJ483" s="6"/>
      <c r="AO483" s="6"/>
      <c r="AT483" s="6"/>
      <c r="AY483" s="6"/>
      <c r="BD483" s="6"/>
      <c r="BI483" s="6"/>
      <c r="BN483" s="6"/>
      <c r="BS483" s="6"/>
      <c r="BX483" s="6"/>
      <c r="CC483" s="6"/>
      <c r="CH483" s="6"/>
      <c r="CM483" s="6"/>
      <c r="CR483" s="6"/>
      <c r="CW483" s="6"/>
    </row>
    <row r="484" spans="1:101" x14ac:dyDescent="0.25">
      <c r="A484" s="27"/>
      <c r="F484" s="6"/>
      <c r="K484" s="6"/>
      <c r="P484" s="6"/>
      <c r="U484" s="6"/>
      <c r="Z484" s="6"/>
      <c r="AE484" s="6"/>
      <c r="AJ484" s="6"/>
      <c r="AO484" s="6"/>
      <c r="AT484" s="6"/>
      <c r="AY484" s="6"/>
      <c r="BD484" s="6"/>
      <c r="BI484" s="6"/>
      <c r="BN484" s="6"/>
      <c r="BS484" s="6"/>
      <c r="BX484" s="6"/>
      <c r="CC484" s="6"/>
      <c r="CH484" s="6"/>
      <c r="CM484" s="6"/>
      <c r="CR484" s="6"/>
      <c r="CW484" s="6"/>
    </row>
    <row r="485" spans="1:101" x14ac:dyDescent="0.25">
      <c r="A485" s="27"/>
      <c r="F485" s="6"/>
      <c r="K485" s="6"/>
      <c r="P485" s="6"/>
      <c r="U485" s="6"/>
      <c r="Z485" s="6"/>
      <c r="AE485" s="6"/>
      <c r="AJ485" s="6"/>
      <c r="AO485" s="6"/>
      <c r="AT485" s="6"/>
      <c r="AY485" s="6"/>
      <c r="BD485" s="6"/>
      <c r="BI485" s="6"/>
      <c r="BN485" s="6"/>
      <c r="BS485" s="6"/>
      <c r="BX485" s="6"/>
      <c r="CC485" s="6"/>
      <c r="CH485" s="6"/>
      <c r="CM485" s="6"/>
      <c r="CR485" s="6"/>
      <c r="CW485" s="6"/>
    </row>
    <row r="486" spans="1:101" x14ac:dyDescent="0.25">
      <c r="A486" s="27"/>
      <c r="F486" s="6"/>
      <c r="K486" s="6"/>
      <c r="P486" s="6"/>
      <c r="U486" s="6"/>
      <c r="Z486" s="6"/>
      <c r="AE486" s="6"/>
      <c r="AJ486" s="6"/>
      <c r="AO486" s="6"/>
      <c r="AT486" s="6"/>
      <c r="AY486" s="6"/>
      <c r="BD486" s="6"/>
      <c r="BI486" s="6"/>
      <c r="BN486" s="6"/>
      <c r="BS486" s="6"/>
      <c r="BX486" s="6"/>
      <c r="CC486" s="6"/>
      <c r="CH486" s="6"/>
      <c r="CM486" s="6"/>
      <c r="CR486" s="6"/>
      <c r="CW486" s="6"/>
    </row>
    <row r="487" spans="1:101" x14ac:dyDescent="0.25">
      <c r="A487" s="27"/>
      <c r="F487" s="6"/>
      <c r="K487" s="6"/>
      <c r="P487" s="6"/>
      <c r="U487" s="6"/>
      <c r="Z487" s="6"/>
      <c r="AE487" s="6"/>
      <c r="AJ487" s="6"/>
      <c r="AO487" s="6"/>
      <c r="AT487" s="6"/>
      <c r="AY487" s="6"/>
      <c r="BD487" s="6"/>
      <c r="BI487" s="6"/>
      <c r="BN487" s="6"/>
      <c r="BS487" s="6"/>
      <c r="BX487" s="6"/>
      <c r="CC487" s="6"/>
      <c r="CH487" s="6"/>
      <c r="CM487" s="6"/>
      <c r="CR487" s="6"/>
      <c r="CW487" s="6"/>
    </row>
    <row r="488" spans="1:101" x14ac:dyDescent="0.25">
      <c r="A488" s="27"/>
      <c r="F488" s="6"/>
      <c r="K488" s="6"/>
      <c r="P488" s="6"/>
      <c r="U488" s="6"/>
      <c r="Z488" s="6"/>
      <c r="AE488" s="6"/>
      <c r="AJ488" s="6"/>
      <c r="AO488" s="6"/>
      <c r="AT488" s="6"/>
      <c r="AY488" s="6"/>
      <c r="BD488" s="6"/>
      <c r="BI488" s="6"/>
      <c r="BN488" s="6"/>
      <c r="BS488" s="6"/>
      <c r="BX488" s="6"/>
      <c r="CC488" s="6"/>
      <c r="CH488" s="6"/>
      <c r="CM488" s="6"/>
      <c r="CR488" s="6"/>
      <c r="CW488" s="6"/>
    </row>
    <row r="489" spans="1:101" x14ac:dyDescent="0.25">
      <c r="A489" s="27"/>
      <c r="F489" s="6"/>
      <c r="K489" s="6"/>
      <c r="P489" s="6"/>
      <c r="U489" s="6"/>
      <c r="Z489" s="6"/>
      <c r="AE489" s="6"/>
      <c r="AJ489" s="6"/>
      <c r="AO489" s="6"/>
      <c r="AT489" s="6"/>
      <c r="AY489" s="6"/>
      <c r="BD489" s="6"/>
      <c r="BI489" s="6"/>
      <c r="BN489" s="6"/>
      <c r="BS489" s="6"/>
      <c r="BX489" s="6"/>
      <c r="CC489" s="6"/>
      <c r="CH489" s="6"/>
      <c r="CM489" s="6"/>
      <c r="CR489" s="6"/>
      <c r="CW489" s="6"/>
    </row>
    <row r="490" spans="1:101" x14ac:dyDescent="0.25">
      <c r="A490" s="27"/>
      <c r="F490" s="6"/>
      <c r="K490" s="6"/>
      <c r="P490" s="6"/>
      <c r="U490" s="6"/>
      <c r="Z490" s="6"/>
      <c r="AE490" s="6"/>
      <c r="AJ490" s="6"/>
      <c r="AO490" s="6"/>
      <c r="AT490" s="6"/>
      <c r="AY490" s="6"/>
      <c r="BD490" s="6"/>
      <c r="BI490" s="6"/>
      <c r="BN490" s="6"/>
      <c r="BS490" s="6"/>
      <c r="BX490" s="6"/>
      <c r="CC490" s="6"/>
      <c r="CH490" s="6"/>
      <c r="CM490" s="6"/>
      <c r="CR490" s="6"/>
      <c r="CW490" s="6"/>
    </row>
    <row r="491" spans="1:101" x14ac:dyDescent="0.25">
      <c r="A491" s="27"/>
      <c r="F491" s="6"/>
      <c r="K491" s="6"/>
      <c r="P491" s="6"/>
      <c r="U491" s="6"/>
      <c r="Z491" s="6"/>
      <c r="AE491" s="6"/>
      <c r="AJ491" s="6"/>
      <c r="AO491" s="6"/>
      <c r="AT491" s="6"/>
      <c r="AY491" s="6"/>
      <c r="BD491" s="6"/>
      <c r="BI491" s="6"/>
      <c r="BN491" s="6"/>
      <c r="BS491" s="6"/>
      <c r="BX491" s="6"/>
      <c r="CC491" s="6"/>
      <c r="CH491" s="6"/>
      <c r="CM491" s="6"/>
      <c r="CR491" s="6"/>
      <c r="CW491" s="6"/>
    </row>
    <row r="492" spans="1:101" x14ac:dyDescent="0.25">
      <c r="A492" s="27"/>
      <c r="F492" s="6"/>
      <c r="K492" s="6"/>
      <c r="P492" s="6"/>
      <c r="U492" s="6"/>
      <c r="Z492" s="6"/>
      <c r="AE492" s="6"/>
      <c r="AJ492" s="6"/>
      <c r="AO492" s="6"/>
      <c r="AT492" s="6"/>
      <c r="AY492" s="6"/>
      <c r="BD492" s="6"/>
      <c r="BI492" s="6"/>
      <c r="BN492" s="6"/>
      <c r="BS492" s="6"/>
      <c r="BX492" s="6"/>
      <c r="CC492" s="6"/>
      <c r="CH492" s="6"/>
      <c r="CM492" s="6"/>
      <c r="CR492" s="6"/>
      <c r="CW492" s="6"/>
    </row>
    <row r="493" spans="1:101" x14ac:dyDescent="0.25">
      <c r="A493" s="27"/>
      <c r="F493" s="6"/>
      <c r="K493" s="6"/>
      <c r="P493" s="6"/>
      <c r="U493" s="6"/>
      <c r="Z493" s="6"/>
      <c r="AE493" s="6"/>
      <c r="AJ493" s="6"/>
      <c r="AO493" s="6"/>
      <c r="AT493" s="6"/>
      <c r="AY493" s="6"/>
      <c r="BD493" s="6"/>
      <c r="BI493" s="6"/>
      <c r="BN493" s="6"/>
      <c r="BS493" s="6"/>
      <c r="BX493" s="6"/>
      <c r="CC493" s="6"/>
      <c r="CH493" s="6"/>
      <c r="CM493" s="6"/>
      <c r="CR493" s="6"/>
      <c r="CW493" s="6"/>
    </row>
    <row r="494" spans="1:101" x14ac:dyDescent="0.25">
      <c r="A494" s="27"/>
      <c r="F494" s="6"/>
      <c r="K494" s="6"/>
      <c r="P494" s="6"/>
      <c r="U494" s="6"/>
      <c r="Z494" s="6"/>
      <c r="AE494" s="6"/>
      <c r="AJ494" s="6"/>
      <c r="AO494" s="6"/>
      <c r="AT494" s="6"/>
      <c r="AY494" s="6"/>
      <c r="BD494" s="6"/>
      <c r="BI494" s="6"/>
      <c r="BN494" s="6"/>
      <c r="BS494" s="6"/>
      <c r="BX494" s="6"/>
      <c r="CC494" s="6"/>
      <c r="CH494" s="6"/>
      <c r="CM494" s="6"/>
      <c r="CR494" s="6"/>
      <c r="CW494" s="6"/>
    </row>
    <row r="495" spans="1:101" x14ac:dyDescent="0.25">
      <c r="A495" s="27"/>
      <c r="F495" s="6"/>
      <c r="K495" s="6"/>
      <c r="P495" s="6"/>
      <c r="U495" s="6"/>
      <c r="Z495" s="6"/>
      <c r="AE495" s="6"/>
      <c r="AJ495" s="6"/>
      <c r="AO495" s="6"/>
      <c r="AT495" s="6"/>
      <c r="AY495" s="6"/>
      <c r="BD495" s="6"/>
      <c r="BI495" s="6"/>
      <c r="BN495" s="6"/>
      <c r="BS495" s="6"/>
      <c r="BX495" s="6"/>
      <c r="CC495" s="6"/>
      <c r="CH495" s="6"/>
      <c r="CM495" s="6"/>
      <c r="CR495" s="6"/>
      <c r="CW495" s="6"/>
    </row>
    <row r="496" spans="1:101" x14ac:dyDescent="0.25">
      <c r="A496" s="27"/>
      <c r="F496" s="6"/>
      <c r="K496" s="6"/>
      <c r="P496" s="6"/>
      <c r="U496" s="6"/>
      <c r="Z496" s="6"/>
      <c r="AE496" s="6"/>
      <c r="AJ496" s="6"/>
      <c r="AO496" s="6"/>
      <c r="AT496" s="6"/>
      <c r="AY496" s="6"/>
      <c r="BD496" s="6"/>
      <c r="BI496" s="6"/>
      <c r="BN496" s="6"/>
      <c r="BS496" s="6"/>
      <c r="BX496" s="6"/>
      <c r="CC496" s="6"/>
      <c r="CH496" s="6"/>
      <c r="CM496" s="6"/>
      <c r="CR496" s="6"/>
      <c r="CW496" s="6"/>
    </row>
    <row r="497" spans="1:101" x14ac:dyDescent="0.25">
      <c r="A497" s="27"/>
      <c r="F497" s="6"/>
      <c r="K497" s="6"/>
      <c r="P497" s="6"/>
      <c r="U497" s="6"/>
      <c r="Z497" s="6"/>
      <c r="AE497" s="6"/>
      <c r="AJ497" s="6"/>
      <c r="AO497" s="6"/>
      <c r="AT497" s="6"/>
      <c r="AY497" s="6"/>
      <c r="BD497" s="6"/>
      <c r="BI497" s="6"/>
      <c r="BN497" s="6"/>
      <c r="BS497" s="6"/>
      <c r="BX497" s="6"/>
      <c r="CC497" s="6"/>
      <c r="CH497" s="6"/>
      <c r="CM497" s="6"/>
      <c r="CR497" s="6"/>
      <c r="CW497" s="6"/>
    </row>
    <row r="498" spans="1:101" x14ac:dyDescent="0.25">
      <c r="A498" s="27"/>
      <c r="F498" s="6"/>
      <c r="K498" s="6"/>
      <c r="P498" s="6"/>
      <c r="U498" s="6"/>
      <c r="Z498" s="6"/>
      <c r="AE498" s="6"/>
      <c r="AJ498" s="6"/>
      <c r="AO498" s="6"/>
      <c r="AT498" s="6"/>
      <c r="AY498" s="6"/>
      <c r="BD498" s="6"/>
      <c r="BI498" s="6"/>
      <c r="BN498" s="6"/>
      <c r="BS498" s="6"/>
      <c r="BX498" s="6"/>
      <c r="CC498" s="6"/>
      <c r="CH498" s="6"/>
      <c r="CM498" s="6"/>
      <c r="CR498" s="6"/>
      <c r="CW498" s="6"/>
    </row>
    <row r="499" spans="1:101" x14ac:dyDescent="0.25">
      <c r="A499" s="27"/>
      <c r="F499" s="6"/>
      <c r="K499" s="6"/>
      <c r="P499" s="6"/>
      <c r="U499" s="6"/>
      <c r="Z499" s="6"/>
      <c r="AE499" s="6"/>
      <c r="AJ499" s="6"/>
      <c r="AO499" s="6"/>
      <c r="AT499" s="6"/>
      <c r="AY499" s="6"/>
      <c r="BD499" s="6"/>
      <c r="BI499" s="6"/>
      <c r="BN499" s="6"/>
      <c r="BS499" s="6"/>
      <c r="BX499" s="6"/>
      <c r="CC499" s="6"/>
      <c r="CH499" s="6"/>
      <c r="CM499" s="6"/>
      <c r="CR499" s="6"/>
      <c r="CW499" s="6"/>
    </row>
    <row r="500" spans="1:101" x14ac:dyDescent="0.25">
      <c r="A500" s="27"/>
      <c r="F500" s="6"/>
      <c r="K500" s="6"/>
      <c r="P500" s="6"/>
      <c r="U500" s="6"/>
      <c r="Z500" s="6"/>
      <c r="AE500" s="6"/>
      <c r="AJ500" s="6"/>
      <c r="AO500" s="6"/>
      <c r="AT500" s="6"/>
      <c r="AY500" s="6"/>
      <c r="BD500" s="6"/>
      <c r="BI500" s="6"/>
      <c r="BN500" s="6"/>
      <c r="BS500" s="6"/>
      <c r="BX500" s="6"/>
      <c r="CC500" s="6"/>
      <c r="CH500" s="6"/>
      <c r="CM500" s="6"/>
      <c r="CR500" s="6"/>
      <c r="CW500" s="6"/>
    </row>
    <row r="501" spans="1:101" x14ac:dyDescent="0.25">
      <c r="A501" s="27"/>
      <c r="F501" s="6"/>
      <c r="K501" s="6"/>
      <c r="P501" s="6"/>
      <c r="U501" s="6"/>
      <c r="Z501" s="6"/>
      <c r="AE501" s="6"/>
      <c r="AJ501" s="6"/>
      <c r="AO501" s="6"/>
      <c r="AT501" s="6"/>
      <c r="AY501" s="6"/>
      <c r="BD501" s="6"/>
      <c r="BI501" s="6"/>
      <c r="BN501" s="6"/>
      <c r="BS501" s="6"/>
      <c r="BX501" s="6"/>
      <c r="CC501" s="6"/>
      <c r="CH501" s="6"/>
      <c r="CM501" s="6"/>
      <c r="CR501" s="6"/>
      <c r="CW501" s="6"/>
    </row>
    <row r="502" spans="1:101" x14ac:dyDescent="0.25">
      <c r="A502" s="27"/>
      <c r="F502" s="6"/>
      <c r="K502" s="6"/>
      <c r="P502" s="6"/>
      <c r="U502" s="6"/>
      <c r="Z502" s="6"/>
      <c r="AE502" s="6"/>
      <c r="AJ502" s="6"/>
      <c r="AO502" s="6"/>
      <c r="AT502" s="6"/>
      <c r="AY502" s="6"/>
      <c r="BD502" s="6"/>
      <c r="BI502" s="6"/>
      <c r="BN502" s="6"/>
      <c r="BS502" s="6"/>
      <c r="BX502" s="6"/>
      <c r="CC502" s="6"/>
      <c r="CH502" s="6"/>
      <c r="CM502" s="6"/>
      <c r="CR502" s="6"/>
      <c r="CW502" s="6"/>
    </row>
    <row r="503" spans="1:101" x14ac:dyDescent="0.25">
      <c r="A503" s="27"/>
      <c r="F503" s="6"/>
      <c r="K503" s="6"/>
      <c r="P503" s="6"/>
      <c r="U503" s="6"/>
      <c r="Z503" s="6"/>
      <c r="AE503" s="6"/>
      <c r="AJ503" s="6"/>
      <c r="AO503" s="6"/>
      <c r="AT503" s="6"/>
      <c r="AY503" s="6"/>
      <c r="BD503" s="6"/>
      <c r="BI503" s="6"/>
      <c r="BN503" s="6"/>
      <c r="BS503" s="6"/>
      <c r="BX503" s="6"/>
      <c r="CC503" s="6"/>
      <c r="CH503" s="6"/>
      <c r="CM503" s="6"/>
      <c r="CR503" s="6"/>
      <c r="CW503" s="6"/>
    </row>
    <row r="504" spans="1:101" x14ac:dyDescent="0.25">
      <c r="A504" s="27"/>
      <c r="F504" s="6"/>
      <c r="K504" s="6"/>
      <c r="P504" s="6"/>
      <c r="U504" s="6"/>
      <c r="Z504" s="6"/>
      <c r="AE504" s="6"/>
      <c r="AJ504" s="6"/>
      <c r="AO504" s="6"/>
      <c r="AT504" s="6"/>
      <c r="AY504" s="6"/>
      <c r="BD504" s="6"/>
      <c r="BI504" s="6"/>
      <c r="BN504" s="6"/>
      <c r="BS504" s="6"/>
      <c r="BX504" s="6"/>
      <c r="CC504" s="6"/>
      <c r="CH504" s="6"/>
      <c r="CM504" s="6"/>
      <c r="CR504" s="6"/>
      <c r="CW504" s="6"/>
    </row>
    <row r="505" spans="1:101" x14ac:dyDescent="0.25">
      <c r="A505" s="27"/>
      <c r="F505" s="6"/>
      <c r="K505" s="6"/>
      <c r="P505" s="6"/>
      <c r="U505" s="6"/>
      <c r="Z505" s="6"/>
      <c r="AE505" s="6"/>
      <c r="AJ505" s="6"/>
      <c r="AO505" s="6"/>
      <c r="AT505" s="6"/>
      <c r="AY505" s="6"/>
      <c r="BD505" s="6"/>
      <c r="BI505" s="6"/>
      <c r="BN505" s="6"/>
      <c r="BS505" s="6"/>
      <c r="BX505" s="6"/>
      <c r="CC505" s="6"/>
      <c r="CH505" s="6"/>
      <c r="CM505" s="6"/>
      <c r="CR505" s="6"/>
      <c r="CW505" s="6"/>
    </row>
    <row r="506" spans="1:101" x14ac:dyDescent="0.25">
      <c r="A506" s="27"/>
      <c r="F506" s="6"/>
      <c r="K506" s="6"/>
      <c r="P506" s="6"/>
      <c r="U506" s="6"/>
      <c r="Z506" s="6"/>
      <c r="AE506" s="6"/>
      <c r="AJ506" s="6"/>
      <c r="AO506" s="6"/>
      <c r="AT506" s="6"/>
      <c r="AY506" s="6"/>
      <c r="BD506" s="6"/>
      <c r="BI506" s="6"/>
      <c r="BN506" s="6"/>
      <c r="BS506" s="6"/>
      <c r="BX506" s="6"/>
      <c r="CC506" s="6"/>
      <c r="CH506" s="6"/>
      <c r="CM506" s="6"/>
      <c r="CR506" s="6"/>
      <c r="CW506" s="6"/>
    </row>
    <row r="507" spans="1:101" x14ac:dyDescent="0.25">
      <c r="A507" s="27"/>
      <c r="F507" s="6"/>
      <c r="K507" s="6"/>
      <c r="P507" s="6"/>
      <c r="U507" s="6"/>
      <c r="Z507" s="6"/>
      <c r="AE507" s="6"/>
      <c r="AJ507" s="6"/>
      <c r="AO507" s="6"/>
      <c r="AT507" s="6"/>
      <c r="AY507" s="6"/>
      <c r="BD507" s="6"/>
      <c r="BI507" s="6"/>
      <c r="BN507" s="6"/>
      <c r="BS507" s="6"/>
      <c r="BX507" s="6"/>
      <c r="CC507" s="6"/>
      <c r="CH507" s="6"/>
      <c r="CM507" s="6"/>
      <c r="CR507" s="6"/>
      <c r="CW507" s="6"/>
    </row>
    <row r="508" spans="1:101" x14ac:dyDescent="0.25">
      <c r="A508" s="27"/>
      <c r="F508" s="6"/>
      <c r="K508" s="6"/>
      <c r="P508" s="6"/>
      <c r="U508" s="6"/>
      <c r="Z508" s="6"/>
      <c r="AE508" s="6"/>
      <c r="AJ508" s="6"/>
      <c r="AO508" s="6"/>
      <c r="AT508" s="6"/>
      <c r="AY508" s="6"/>
      <c r="BD508" s="6"/>
      <c r="BI508" s="6"/>
      <c r="BN508" s="6"/>
      <c r="BS508" s="6"/>
      <c r="BX508" s="6"/>
      <c r="CC508" s="6"/>
      <c r="CH508" s="6"/>
      <c r="CM508" s="6"/>
      <c r="CR508" s="6"/>
      <c r="CW508" s="6"/>
    </row>
    <row r="509" spans="1:101" x14ac:dyDescent="0.25">
      <c r="A509" s="27"/>
      <c r="F509" s="6"/>
      <c r="K509" s="6"/>
      <c r="P509" s="6"/>
      <c r="U509" s="6"/>
      <c r="Z509" s="6"/>
      <c r="AE509" s="6"/>
      <c r="AJ509" s="6"/>
      <c r="AO509" s="6"/>
      <c r="AT509" s="6"/>
      <c r="AY509" s="6"/>
      <c r="BD509" s="6"/>
      <c r="BI509" s="6"/>
      <c r="BN509" s="6"/>
      <c r="BS509" s="6"/>
      <c r="BX509" s="6"/>
      <c r="CC509" s="6"/>
      <c r="CH509" s="6"/>
      <c r="CM509" s="6"/>
      <c r="CR509" s="6"/>
      <c r="CW509" s="6"/>
    </row>
    <row r="510" spans="1:101" x14ac:dyDescent="0.25">
      <c r="A510" s="27"/>
      <c r="F510" s="6"/>
      <c r="K510" s="6"/>
      <c r="P510" s="6"/>
      <c r="U510" s="6"/>
      <c r="Z510" s="6"/>
      <c r="AE510" s="6"/>
      <c r="AJ510" s="6"/>
      <c r="AO510" s="6"/>
      <c r="AT510" s="6"/>
      <c r="AY510" s="6"/>
      <c r="BD510" s="6"/>
      <c r="BI510" s="6"/>
      <c r="BN510" s="6"/>
      <c r="BS510" s="6"/>
      <c r="BX510" s="6"/>
      <c r="CC510" s="6"/>
      <c r="CH510" s="6"/>
      <c r="CM510" s="6"/>
      <c r="CR510" s="6"/>
      <c r="CW510" s="6"/>
    </row>
    <row r="511" spans="1:101" x14ac:dyDescent="0.25">
      <c r="A511" s="27"/>
      <c r="F511" s="6"/>
      <c r="K511" s="6"/>
      <c r="P511" s="6"/>
      <c r="U511" s="6"/>
      <c r="Z511" s="6"/>
      <c r="AE511" s="6"/>
      <c r="AJ511" s="6"/>
      <c r="AO511" s="6"/>
      <c r="AT511" s="6"/>
      <c r="AY511" s="6"/>
      <c r="BD511" s="6"/>
      <c r="BI511" s="6"/>
      <c r="BN511" s="6"/>
      <c r="BS511" s="6"/>
      <c r="BX511" s="6"/>
      <c r="CC511" s="6"/>
      <c r="CH511" s="6"/>
      <c r="CM511" s="6"/>
      <c r="CR511" s="6"/>
      <c r="CW511" s="6"/>
    </row>
    <row r="512" spans="1:101" x14ac:dyDescent="0.25">
      <c r="A512" s="27"/>
      <c r="F512" s="6"/>
      <c r="K512" s="6"/>
      <c r="P512" s="6"/>
      <c r="U512" s="6"/>
      <c r="Z512" s="6"/>
      <c r="AE512" s="6"/>
      <c r="AJ512" s="6"/>
      <c r="AO512" s="6"/>
      <c r="AT512" s="6"/>
      <c r="AY512" s="6"/>
      <c r="BD512" s="6"/>
      <c r="BI512" s="6"/>
      <c r="BN512" s="6"/>
      <c r="BS512" s="6"/>
      <c r="BX512" s="6"/>
      <c r="CC512" s="6"/>
      <c r="CH512" s="6"/>
      <c r="CM512" s="6"/>
      <c r="CR512" s="6"/>
      <c r="CW512" s="6"/>
    </row>
    <row r="513" spans="1:101" x14ac:dyDescent="0.25">
      <c r="A513" s="27"/>
      <c r="F513" s="6"/>
      <c r="K513" s="6"/>
      <c r="P513" s="6"/>
      <c r="U513" s="6"/>
      <c r="Z513" s="6"/>
      <c r="AE513" s="6"/>
      <c r="AJ513" s="6"/>
      <c r="AO513" s="6"/>
      <c r="AT513" s="6"/>
      <c r="AY513" s="6"/>
      <c r="BD513" s="6"/>
      <c r="BI513" s="6"/>
      <c r="BN513" s="6"/>
      <c r="BS513" s="6"/>
      <c r="BX513" s="6"/>
      <c r="CC513" s="6"/>
      <c r="CH513" s="6"/>
      <c r="CM513" s="6"/>
      <c r="CR513" s="6"/>
      <c r="CW513" s="6"/>
    </row>
    <row r="514" spans="1:101" x14ac:dyDescent="0.25">
      <c r="A514" s="27"/>
      <c r="F514" s="6"/>
      <c r="K514" s="6"/>
      <c r="P514" s="6"/>
      <c r="U514" s="6"/>
      <c r="Z514" s="6"/>
      <c r="AE514" s="6"/>
      <c r="AJ514" s="6"/>
      <c r="AO514" s="6"/>
      <c r="AT514" s="6"/>
      <c r="AY514" s="6"/>
      <c r="BD514" s="6"/>
      <c r="BI514" s="6"/>
      <c r="BN514" s="6"/>
      <c r="BS514" s="6"/>
      <c r="BX514" s="6"/>
      <c r="CC514" s="6"/>
      <c r="CH514" s="6"/>
      <c r="CM514" s="6"/>
      <c r="CR514" s="6"/>
      <c r="CW514" s="6"/>
    </row>
    <row r="515" spans="1:101" x14ac:dyDescent="0.25">
      <c r="A515" s="27"/>
      <c r="F515" s="6"/>
      <c r="K515" s="6"/>
      <c r="P515" s="6"/>
      <c r="U515" s="6"/>
      <c r="Z515" s="6"/>
      <c r="AE515" s="6"/>
      <c r="AJ515" s="6"/>
      <c r="AO515" s="6"/>
      <c r="AT515" s="6"/>
      <c r="AY515" s="6"/>
      <c r="BD515" s="6"/>
      <c r="BI515" s="6"/>
      <c r="BN515" s="6"/>
      <c r="BS515" s="6"/>
      <c r="BX515" s="6"/>
      <c r="CC515" s="6"/>
      <c r="CH515" s="6"/>
      <c r="CM515" s="6"/>
      <c r="CR515" s="6"/>
      <c r="CW515" s="6"/>
    </row>
    <row r="516" spans="1:101" x14ac:dyDescent="0.25">
      <c r="A516" s="27"/>
      <c r="F516" s="6"/>
      <c r="K516" s="6"/>
      <c r="P516" s="6"/>
      <c r="U516" s="6"/>
      <c r="Z516" s="6"/>
      <c r="AE516" s="6"/>
      <c r="AJ516" s="6"/>
      <c r="AO516" s="6"/>
      <c r="AT516" s="6"/>
      <c r="AY516" s="6"/>
      <c r="BD516" s="6"/>
      <c r="BI516" s="6"/>
      <c r="BN516" s="6"/>
      <c r="BS516" s="6"/>
      <c r="BX516" s="6"/>
      <c r="CC516" s="6"/>
      <c r="CH516" s="6"/>
      <c r="CM516" s="6"/>
      <c r="CR516" s="6"/>
      <c r="CW516" s="6"/>
    </row>
    <row r="517" spans="1:101" x14ac:dyDescent="0.25">
      <c r="A517" s="27"/>
      <c r="F517" s="6"/>
      <c r="K517" s="6"/>
      <c r="P517" s="6"/>
      <c r="U517" s="6"/>
      <c r="Z517" s="6"/>
      <c r="AE517" s="6"/>
      <c r="AJ517" s="6"/>
      <c r="AO517" s="6"/>
      <c r="AT517" s="6"/>
      <c r="AY517" s="6"/>
      <c r="BD517" s="6"/>
      <c r="BI517" s="6"/>
      <c r="BN517" s="6"/>
      <c r="BS517" s="6"/>
      <c r="BX517" s="6"/>
      <c r="CC517" s="6"/>
      <c r="CH517" s="6"/>
      <c r="CM517" s="6"/>
      <c r="CR517" s="6"/>
      <c r="CW517" s="6"/>
    </row>
    <row r="518" spans="1:101" x14ac:dyDescent="0.25">
      <c r="A518" s="27"/>
      <c r="F518" s="6"/>
      <c r="K518" s="6"/>
      <c r="P518" s="6"/>
      <c r="U518" s="6"/>
      <c r="Z518" s="6"/>
      <c r="AE518" s="6"/>
      <c r="AJ518" s="6"/>
      <c r="AO518" s="6"/>
      <c r="AT518" s="6"/>
      <c r="AY518" s="6"/>
      <c r="BD518" s="6"/>
      <c r="BI518" s="6"/>
      <c r="BN518" s="6"/>
      <c r="BS518" s="6"/>
      <c r="BX518" s="6"/>
      <c r="CC518" s="6"/>
      <c r="CH518" s="6"/>
      <c r="CM518" s="6"/>
      <c r="CR518" s="6"/>
      <c r="CW518" s="6"/>
    </row>
    <row r="519" spans="1:101" x14ac:dyDescent="0.25">
      <c r="A519" s="27"/>
      <c r="F519" s="6"/>
      <c r="K519" s="6"/>
      <c r="P519" s="6"/>
      <c r="U519" s="6"/>
      <c r="Z519" s="6"/>
      <c r="AE519" s="6"/>
      <c r="AJ519" s="6"/>
      <c r="AO519" s="6"/>
      <c r="AT519" s="6"/>
      <c r="AY519" s="6"/>
      <c r="BD519" s="6"/>
      <c r="BI519" s="6"/>
      <c r="BN519" s="6"/>
      <c r="BS519" s="6"/>
      <c r="BX519" s="6"/>
      <c r="CC519" s="6"/>
      <c r="CH519" s="6"/>
      <c r="CM519" s="6"/>
      <c r="CR519" s="6"/>
      <c r="CW519" s="6"/>
    </row>
    <row r="520" spans="1:101" x14ac:dyDescent="0.25">
      <c r="A520" s="27"/>
      <c r="F520" s="6"/>
      <c r="K520" s="6"/>
      <c r="P520" s="6"/>
      <c r="U520" s="6"/>
      <c r="Z520" s="6"/>
      <c r="AE520" s="6"/>
      <c r="AJ520" s="6"/>
      <c r="AO520" s="6"/>
      <c r="AT520" s="6"/>
      <c r="AY520" s="6"/>
      <c r="BD520" s="6"/>
      <c r="BI520" s="6"/>
      <c r="BN520" s="6"/>
      <c r="BS520" s="6"/>
      <c r="BX520" s="6"/>
      <c r="CC520" s="6"/>
      <c r="CH520" s="6"/>
      <c r="CM520" s="6"/>
      <c r="CR520" s="6"/>
      <c r="CW520" s="6"/>
    </row>
    <row r="521" spans="1:101" x14ac:dyDescent="0.25">
      <c r="A521" s="27"/>
      <c r="F521" s="6"/>
      <c r="K521" s="6"/>
      <c r="P521" s="6"/>
      <c r="U521" s="6"/>
      <c r="Z521" s="6"/>
      <c r="AE521" s="6"/>
      <c r="AJ521" s="6"/>
      <c r="AO521" s="6"/>
      <c r="AT521" s="6"/>
      <c r="AY521" s="6"/>
      <c r="BD521" s="6"/>
      <c r="BI521" s="6"/>
      <c r="BN521" s="6"/>
      <c r="BS521" s="6"/>
      <c r="BX521" s="6"/>
      <c r="CC521" s="6"/>
      <c r="CH521" s="6"/>
      <c r="CM521" s="6"/>
      <c r="CR521" s="6"/>
      <c r="CW521" s="6"/>
    </row>
    <row r="522" spans="1:101" x14ac:dyDescent="0.25">
      <c r="A522" s="27"/>
      <c r="F522" s="6"/>
      <c r="K522" s="6"/>
      <c r="P522" s="6"/>
      <c r="U522" s="6"/>
      <c r="Z522" s="6"/>
      <c r="AE522" s="6"/>
      <c r="AJ522" s="6"/>
      <c r="AO522" s="6"/>
      <c r="AT522" s="6"/>
      <c r="AY522" s="6"/>
      <c r="BD522" s="6"/>
      <c r="BI522" s="6"/>
      <c r="BN522" s="6"/>
      <c r="BS522" s="6"/>
      <c r="BX522" s="6"/>
      <c r="CC522" s="6"/>
      <c r="CH522" s="6"/>
      <c r="CM522" s="6"/>
      <c r="CR522" s="6"/>
      <c r="CW522" s="6"/>
    </row>
    <row r="523" spans="1:101" x14ac:dyDescent="0.25">
      <c r="A523" s="27"/>
      <c r="F523" s="6"/>
      <c r="K523" s="6"/>
      <c r="P523" s="6"/>
      <c r="U523" s="6"/>
      <c r="Z523" s="6"/>
      <c r="AE523" s="6"/>
      <c r="AJ523" s="6"/>
      <c r="AO523" s="6"/>
      <c r="AT523" s="6"/>
      <c r="AY523" s="6"/>
      <c r="BD523" s="6"/>
      <c r="BI523" s="6"/>
      <c r="BN523" s="6"/>
      <c r="BS523" s="6"/>
      <c r="BX523" s="6"/>
      <c r="CC523" s="6"/>
      <c r="CH523" s="6"/>
      <c r="CM523" s="6"/>
      <c r="CR523" s="6"/>
      <c r="CW523" s="6"/>
    </row>
    <row r="524" spans="1:101" x14ac:dyDescent="0.25">
      <c r="A524" s="27"/>
      <c r="F524" s="6"/>
      <c r="K524" s="6"/>
      <c r="P524" s="6"/>
      <c r="U524" s="6"/>
      <c r="Z524" s="6"/>
      <c r="AE524" s="6"/>
      <c r="AJ524" s="6"/>
      <c r="AO524" s="6"/>
      <c r="AT524" s="6"/>
      <c r="AY524" s="6"/>
      <c r="BD524" s="6"/>
      <c r="BI524" s="6"/>
      <c r="BN524" s="6"/>
      <c r="BS524" s="6"/>
      <c r="BX524" s="6"/>
      <c r="CC524" s="6"/>
      <c r="CH524" s="6"/>
      <c r="CM524" s="6"/>
      <c r="CR524" s="6"/>
      <c r="CW524" s="6"/>
    </row>
    <row r="525" spans="1:101" x14ac:dyDescent="0.25">
      <c r="A525" s="27"/>
      <c r="F525" s="6"/>
      <c r="K525" s="6"/>
      <c r="P525" s="6"/>
      <c r="U525" s="6"/>
      <c r="Z525" s="6"/>
      <c r="AE525" s="6"/>
      <c r="AJ525" s="6"/>
      <c r="AO525" s="6"/>
      <c r="AT525" s="6"/>
      <c r="AY525" s="6"/>
      <c r="BD525" s="6"/>
      <c r="BI525" s="6"/>
      <c r="BN525" s="6"/>
      <c r="BS525" s="6"/>
      <c r="BX525" s="6"/>
      <c r="CC525" s="6"/>
      <c r="CH525" s="6"/>
      <c r="CM525" s="6"/>
      <c r="CR525" s="6"/>
      <c r="CW525" s="6"/>
    </row>
    <row r="526" spans="1:101" x14ac:dyDescent="0.25">
      <c r="A526" s="27"/>
      <c r="F526" s="6"/>
      <c r="K526" s="6"/>
      <c r="P526" s="6"/>
      <c r="U526" s="6"/>
      <c r="Z526" s="6"/>
      <c r="AE526" s="6"/>
      <c r="AJ526" s="6"/>
      <c r="AO526" s="6"/>
      <c r="AT526" s="6"/>
      <c r="AY526" s="6"/>
      <c r="BD526" s="6"/>
      <c r="BI526" s="6"/>
      <c r="BN526" s="6"/>
      <c r="BS526" s="6"/>
      <c r="BX526" s="6"/>
      <c r="CC526" s="6"/>
      <c r="CH526" s="6"/>
      <c r="CM526" s="6"/>
      <c r="CR526" s="6"/>
      <c r="CW526" s="6"/>
    </row>
    <row r="527" spans="1:101" x14ac:dyDescent="0.25">
      <c r="A527" s="27"/>
      <c r="F527" s="6"/>
      <c r="K527" s="6"/>
      <c r="P527" s="6"/>
      <c r="U527" s="6"/>
      <c r="Z527" s="6"/>
      <c r="AE527" s="6"/>
      <c r="AJ527" s="6"/>
      <c r="AO527" s="6"/>
      <c r="AT527" s="6"/>
      <c r="AY527" s="6"/>
      <c r="BD527" s="6"/>
      <c r="BI527" s="6"/>
      <c r="BN527" s="6"/>
      <c r="BS527" s="6"/>
      <c r="BX527" s="6"/>
      <c r="CC527" s="6"/>
      <c r="CH527" s="6"/>
      <c r="CM527" s="6"/>
      <c r="CR527" s="6"/>
      <c r="CW527" s="6"/>
    </row>
    <row r="528" spans="1:101" x14ac:dyDescent="0.25">
      <c r="A528" s="27"/>
      <c r="F528" s="6"/>
      <c r="K528" s="6"/>
      <c r="P528" s="6"/>
      <c r="U528" s="6"/>
      <c r="Z528" s="6"/>
      <c r="AE528" s="6"/>
      <c r="AJ528" s="6"/>
      <c r="AO528" s="6"/>
      <c r="AT528" s="6"/>
      <c r="AY528" s="6"/>
      <c r="BD528" s="6"/>
      <c r="BI528" s="6"/>
      <c r="BN528" s="6"/>
      <c r="BS528" s="6"/>
      <c r="BX528" s="6"/>
      <c r="CC528" s="6"/>
      <c r="CH528" s="6"/>
      <c r="CM528" s="6"/>
      <c r="CR528" s="6"/>
      <c r="CW528" s="6"/>
    </row>
    <row r="529" spans="1:101" x14ac:dyDescent="0.25">
      <c r="A529" s="27"/>
      <c r="F529" s="6"/>
      <c r="K529" s="6"/>
      <c r="P529" s="6"/>
      <c r="U529" s="6"/>
      <c r="Z529" s="6"/>
      <c r="AE529" s="6"/>
      <c r="AJ529" s="6"/>
      <c r="AO529" s="6"/>
      <c r="AT529" s="6"/>
      <c r="AY529" s="6"/>
      <c r="BD529" s="6"/>
      <c r="BI529" s="6"/>
      <c r="BN529" s="6"/>
      <c r="BS529" s="6"/>
      <c r="BX529" s="6"/>
      <c r="CC529" s="6"/>
      <c r="CH529" s="6"/>
      <c r="CM529" s="6"/>
      <c r="CR529" s="6"/>
      <c r="CW529" s="6"/>
    </row>
    <row r="530" spans="1:101" x14ac:dyDescent="0.25">
      <c r="A530" s="27"/>
      <c r="F530" s="6"/>
      <c r="K530" s="6"/>
      <c r="P530" s="6"/>
      <c r="U530" s="6"/>
      <c r="Z530" s="6"/>
      <c r="AE530" s="6"/>
      <c r="AJ530" s="6"/>
      <c r="AO530" s="6"/>
      <c r="AT530" s="6"/>
      <c r="AY530" s="6"/>
      <c r="BD530" s="6"/>
      <c r="BI530" s="6"/>
      <c r="BN530" s="6"/>
      <c r="BS530" s="6"/>
      <c r="BX530" s="6"/>
      <c r="CC530" s="6"/>
      <c r="CH530" s="6"/>
      <c r="CM530" s="6"/>
      <c r="CR530" s="6"/>
      <c r="CW530" s="6"/>
    </row>
    <row r="531" spans="1:101" x14ac:dyDescent="0.25">
      <c r="A531" s="27"/>
      <c r="F531" s="6"/>
      <c r="K531" s="6"/>
      <c r="P531" s="6"/>
      <c r="U531" s="6"/>
      <c r="Z531" s="6"/>
      <c r="AE531" s="6"/>
      <c r="AJ531" s="6"/>
      <c r="AO531" s="6"/>
      <c r="AT531" s="6"/>
      <c r="AY531" s="6"/>
      <c r="BD531" s="6"/>
      <c r="BI531" s="6"/>
      <c r="BN531" s="6"/>
      <c r="BS531" s="6"/>
      <c r="BX531" s="6"/>
      <c r="CC531" s="6"/>
      <c r="CH531" s="6"/>
      <c r="CM531" s="6"/>
      <c r="CR531" s="6"/>
      <c r="CW531" s="6"/>
    </row>
    <row r="532" spans="1:101" x14ac:dyDescent="0.25">
      <c r="A532" s="27"/>
      <c r="F532" s="6"/>
      <c r="K532" s="6"/>
      <c r="P532" s="6"/>
      <c r="U532" s="6"/>
      <c r="Z532" s="6"/>
      <c r="AE532" s="6"/>
      <c r="AJ532" s="6"/>
      <c r="AO532" s="6"/>
      <c r="AT532" s="6"/>
      <c r="AY532" s="6"/>
      <c r="BD532" s="6"/>
      <c r="BI532" s="6"/>
      <c r="BN532" s="6"/>
      <c r="BS532" s="6"/>
      <c r="BX532" s="6"/>
      <c r="CC532" s="6"/>
      <c r="CH532" s="6"/>
      <c r="CM532" s="6"/>
      <c r="CR532" s="6"/>
      <c r="CW532" s="6"/>
    </row>
    <row r="533" spans="1:101" x14ac:dyDescent="0.25">
      <c r="A533" s="27"/>
      <c r="F533" s="6"/>
      <c r="K533" s="6"/>
      <c r="P533" s="6"/>
      <c r="U533" s="6"/>
      <c r="Z533" s="6"/>
      <c r="AE533" s="6"/>
      <c r="AJ533" s="6"/>
      <c r="AO533" s="6"/>
      <c r="AT533" s="6"/>
      <c r="AY533" s="6"/>
      <c r="BD533" s="6"/>
      <c r="BI533" s="6"/>
      <c r="BN533" s="6"/>
      <c r="BS533" s="6"/>
      <c r="BX533" s="6"/>
      <c r="CC533" s="6"/>
      <c r="CH533" s="6"/>
      <c r="CM533" s="6"/>
      <c r="CR533" s="6"/>
      <c r="CW533" s="6"/>
    </row>
    <row r="534" spans="1:101" x14ac:dyDescent="0.25">
      <c r="A534" s="27"/>
      <c r="F534" s="6"/>
      <c r="K534" s="6"/>
      <c r="P534" s="6"/>
      <c r="U534" s="6"/>
      <c r="Z534" s="6"/>
      <c r="AE534" s="6"/>
      <c r="AJ534" s="6"/>
      <c r="AO534" s="6"/>
      <c r="AT534" s="6"/>
      <c r="AY534" s="6"/>
      <c r="BD534" s="6"/>
      <c r="BI534" s="6"/>
      <c r="BN534" s="6"/>
      <c r="BS534" s="6"/>
      <c r="BX534" s="6"/>
      <c r="CC534" s="6"/>
      <c r="CH534" s="6"/>
      <c r="CM534" s="6"/>
      <c r="CR534" s="6"/>
      <c r="CW534" s="6"/>
    </row>
    <row r="535" spans="1:101" x14ac:dyDescent="0.25">
      <c r="A535" s="27"/>
      <c r="F535" s="6"/>
      <c r="K535" s="6"/>
      <c r="P535" s="6"/>
      <c r="U535" s="6"/>
      <c r="Z535" s="6"/>
      <c r="AE535" s="6"/>
      <c r="AJ535" s="6"/>
      <c r="AO535" s="6"/>
      <c r="AT535" s="6"/>
      <c r="AY535" s="6"/>
      <c r="BD535" s="6"/>
      <c r="BI535" s="6"/>
      <c r="BN535" s="6"/>
      <c r="BS535" s="6"/>
      <c r="BX535" s="6"/>
      <c r="CC535" s="6"/>
      <c r="CH535" s="6"/>
      <c r="CM535" s="6"/>
      <c r="CR535" s="6"/>
      <c r="CW535" s="6"/>
    </row>
    <row r="536" spans="1:101" x14ac:dyDescent="0.25">
      <c r="A536" s="27"/>
      <c r="F536" s="6"/>
      <c r="K536" s="6"/>
      <c r="P536" s="6"/>
      <c r="U536" s="6"/>
      <c r="Z536" s="6"/>
      <c r="AE536" s="6"/>
      <c r="AJ536" s="6"/>
      <c r="AO536" s="6"/>
      <c r="AT536" s="6"/>
      <c r="AY536" s="6"/>
      <c r="BD536" s="6"/>
      <c r="BI536" s="6"/>
      <c r="BN536" s="6"/>
      <c r="BS536" s="6"/>
      <c r="BX536" s="6"/>
      <c r="CC536" s="6"/>
      <c r="CH536" s="6"/>
      <c r="CM536" s="6"/>
      <c r="CR536" s="6"/>
      <c r="CW536" s="6"/>
    </row>
    <row r="537" spans="1:101" x14ac:dyDescent="0.25">
      <c r="A537" s="27"/>
      <c r="F537" s="6"/>
      <c r="K537" s="6"/>
      <c r="P537" s="6"/>
      <c r="U537" s="6"/>
      <c r="Z537" s="6"/>
      <c r="AE537" s="6"/>
      <c r="AJ537" s="6"/>
      <c r="AO537" s="6"/>
      <c r="AT537" s="6"/>
      <c r="AY537" s="6"/>
      <c r="BD537" s="6"/>
      <c r="BI537" s="6"/>
      <c r="BN537" s="6"/>
      <c r="BS537" s="6"/>
      <c r="BX537" s="6"/>
      <c r="CC537" s="6"/>
      <c r="CH537" s="6"/>
      <c r="CM537" s="6"/>
      <c r="CR537" s="6"/>
      <c r="CW537" s="6"/>
    </row>
    <row r="538" spans="1:101" x14ac:dyDescent="0.25">
      <c r="A538" s="27"/>
      <c r="F538" s="6"/>
      <c r="K538" s="6"/>
      <c r="P538" s="6"/>
      <c r="U538" s="6"/>
      <c r="Z538" s="6"/>
      <c r="AE538" s="6"/>
      <c r="AJ538" s="6"/>
      <c r="AO538" s="6"/>
      <c r="AT538" s="6"/>
      <c r="AY538" s="6"/>
      <c r="BD538" s="6"/>
      <c r="BI538" s="6"/>
      <c r="BN538" s="6"/>
      <c r="BS538" s="6"/>
      <c r="BX538" s="6"/>
      <c r="CC538" s="6"/>
      <c r="CH538" s="6"/>
      <c r="CM538" s="6"/>
      <c r="CR538" s="6"/>
      <c r="CW538" s="6"/>
    </row>
    <row r="539" spans="1:101" x14ac:dyDescent="0.25">
      <c r="A539" s="27"/>
      <c r="F539" s="6"/>
      <c r="K539" s="6"/>
      <c r="P539" s="6"/>
      <c r="U539" s="6"/>
      <c r="Z539" s="6"/>
      <c r="AE539" s="6"/>
      <c r="AJ539" s="6"/>
      <c r="AO539" s="6"/>
      <c r="AT539" s="6"/>
      <c r="AY539" s="6"/>
      <c r="BD539" s="6"/>
      <c r="BI539" s="6"/>
      <c r="BN539" s="6"/>
      <c r="BS539" s="6"/>
      <c r="BX539" s="6"/>
      <c r="CC539" s="6"/>
      <c r="CH539" s="6"/>
      <c r="CM539" s="6"/>
      <c r="CR539" s="6"/>
      <c r="CW539" s="6"/>
    </row>
    <row r="540" spans="1:101" x14ac:dyDescent="0.25">
      <c r="A540" s="27"/>
      <c r="F540" s="6"/>
      <c r="K540" s="6"/>
      <c r="P540" s="6"/>
      <c r="U540" s="6"/>
      <c r="Z540" s="6"/>
      <c r="AE540" s="6"/>
      <c r="AJ540" s="6"/>
      <c r="AO540" s="6"/>
      <c r="AT540" s="6"/>
      <c r="AY540" s="6"/>
      <c r="BD540" s="6"/>
      <c r="BI540" s="6"/>
      <c r="BN540" s="6"/>
      <c r="BS540" s="6"/>
      <c r="BX540" s="6"/>
      <c r="CC540" s="6"/>
      <c r="CH540" s="6"/>
      <c r="CM540" s="6"/>
      <c r="CR540" s="6"/>
      <c r="CW540" s="6"/>
    </row>
    <row r="541" spans="1:101" x14ac:dyDescent="0.25">
      <c r="A541" s="27"/>
      <c r="F541" s="6"/>
      <c r="K541" s="6"/>
      <c r="P541" s="6"/>
      <c r="U541" s="6"/>
      <c r="Z541" s="6"/>
      <c r="AE541" s="6"/>
      <c r="AJ541" s="6"/>
      <c r="AO541" s="6"/>
      <c r="AT541" s="6"/>
      <c r="AY541" s="6"/>
      <c r="BD541" s="6"/>
      <c r="BI541" s="6"/>
      <c r="BN541" s="6"/>
      <c r="BS541" s="6"/>
      <c r="BX541" s="6"/>
      <c r="CC541" s="6"/>
      <c r="CH541" s="6"/>
      <c r="CM541" s="6"/>
      <c r="CR541" s="6"/>
      <c r="CW541" s="6"/>
    </row>
    <row r="542" spans="1:101" x14ac:dyDescent="0.25">
      <c r="A542" s="27"/>
      <c r="F542" s="6"/>
      <c r="K542" s="6"/>
      <c r="P542" s="6"/>
      <c r="U542" s="6"/>
      <c r="Z542" s="6"/>
      <c r="AE542" s="6"/>
      <c r="AJ542" s="6"/>
      <c r="AO542" s="6"/>
      <c r="AT542" s="6"/>
      <c r="AY542" s="6"/>
      <c r="BD542" s="6"/>
      <c r="BI542" s="6"/>
      <c r="BN542" s="6"/>
      <c r="BS542" s="6"/>
      <c r="BX542" s="6"/>
      <c r="CC542" s="6"/>
      <c r="CH542" s="6"/>
      <c r="CM542" s="6"/>
      <c r="CR542" s="6"/>
      <c r="CW542" s="6"/>
    </row>
    <row r="543" spans="1:101" x14ac:dyDescent="0.25">
      <c r="A543" s="27"/>
      <c r="F543" s="6"/>
      <c r="K543" s="6"/>
      <c r="P543" s="6"/>
      <c r="U543" s="6"/>
      <c r="Z543" s="6"/>
      <c r="AE543" s="6"/>
      <c r="AJ543" s="6"/>
      <c r="AO543" s="6"/>
      <c r="AT543" s="6"/>
      <c r="AY543" s="6"/>
      <c r="BD543" s="6"/>
      <c r="BI543" s="6"/>
      <c r="BN543" s="6"/>
      <c r="BS543" s="6"/>
      <c r="BX543" s="6"/>
      <c r="CC543" s="6"/>
      <c r="CH543" s="6"/>
      <c r="CM543" s="6"/>
      <c r="CR543" s="6"/>
      <c r="CW543" s="6"/>
    </row>
    <row r="544" spans="1:101" x14ac:dyDescent="0.25">
      <c r="A544" s="27"/>
      <c r="F544" s="6"/>
      <c r="K544" s="6"/>
      <c r="P544" s="6"/>
      <c r="U544" s="6"/>
      <c r="Z544" s="6"/>
      <c r="AE544" s="6"/>
      <c r="AJ544" s="6"/>
      <c r="AO544" s="6"/>
      <c r="AT544" s="6"/>
      <c r="AY544" s="6"/>
      <c r="BD544" s="6"/>
      <c r="BI544" s="6"/>
      <c r="BN544" s="6"/>
      <c r="BS544" s="6"/>
      <c r="BX544" s="6"/>
      <c r="CC544" s="6"/>
      <c r="CH544" s="6"/>
      <c r="CM544" s="6"/>
      <c r="CR544" s="6"/>
      <c r="CW544" s="6"/>
    </row>
    <row r="545" spans="1:101" x14ac:dyDescent="0.25">
      <c r="A545" s="27"/>
      <c r="F545" s="6"/>
      <c r="K545" s="6"/>
      <c r="P545" s="6"/>
      <c r="U545" s="6"/>
      <c r="Z545" s="6"/>
      <c r="AE545" s="6"/>
      <c r="AJ545" s="6"/>
      <c r="AO545" s="6"/>
      <c r="AT545" s="6"/>
      <c r="AY545" s="6"/>
      <c r="BD545" s="6"/>
      <c r="BI545" s="6"/>
      <c r="BN545" s="6"/>
      <c r="BS545" s="6"/>
      <c r="BX545" s="6"/>
      <c r="CC545" s="6"/>
      <c r="CH545" s="6"/>
      <c r="CM545" s="6"/>
      <c r="CR545" s="6"/>
      <c r="CW545" s="6"/>
    </row>
    <row r="546" spans="1:101" x14ac:dyDescent="0.25">
      <c r="A546" s="27"/>
      <c r="F546" s="6"/>
      <c r="K546" s="6"/>
      <c r="P546" s="6"/>
      <c r="U546" s="6"/>
      <c r="Z546" s="6"/>
      <c r="AE546" s="6"/>
      <c r="AJ546" s="6"/>
      <c r="AO546" s="6"/>
      <c r="AT546" s="6"/>
      <c r="AY546" s="6"/>
      <c r="BD546" s="6"/>
      <c r="BI546" s="6"/>
      <c r="BN546" s="6"/>
      <c r="BS546" s="6"/>
      <c r="BX546" s="6"/>
      <c r="CC546" s="6"/>
      <c r="CH546" s="6"/>
      <c r="CM546" s="6"/>
      <c r="CR546" s="6"/>
      <c r="CW546" s="6"/>
    </row>
    <row r="547" spans="1:101" x14ac:dyDescent="0.25">
      <c r="A547" s="27"/>
      <c r="F547" s="6"/>
      <c r="K547" s="6"/>
      <c r="P547" s="6"/>
      <c r="U547" s="6"/>
      <c r="Z547" s="6"/>
      <c r="AE547" s="6"/>
      <c r="AJ547" s="6"/>
      <c r="AO547" s="6"/>
      <c r="AT547" s="6"/>
      <c r="AY547" s="6"/>
      <c r="BD547" s="6"/>
      <c r="BI547" s="6"/>
      <c r="BN547" s="6"/>
      <c r="BS547" s="6"/>
      <c r="BX547" s="6"/>
      <c r="CC547" s="6"/>
      <c r="CH547" s="6"/>
      <c r="CM547" s="6"/>
      <c r="CR547" s="6"/>
      <c r="CW547" s="6"/>
    </row>
    <row r="548" spans="1:101" x14ac:dyDescent="0.25">
      <c r="A548" s="27"/>
      <c r="F548" s="6"/>
      <c r="K548" s="6"/>
      <c r="P548" s="6"/>
      <c r="U548" s="6"/>
      <c r="Z548" s="6"/>
      <c r="AE548" s="6"/>
      <c r="AJ548" s="6"/>
      <c r="AO548" s="6"/>
      <c r="AT548" s="6"/>
      <c r="AY548" s="6"/>
      <c r="BD548" s="6"/>
      <c r="BI548" s="6"/>
      <c r="BN548" s="6"/>
      <c r="BS548" s="6"/>
      <c r="BX548" s="6"/>
      <c r="CC548" s="6"/>
      <c r="CH548" s="6"/>
      <c r="CM548" s="6"/>
      <c r="CR548" s="6"/>
      <c r="CW548" s="6"/>
    </row>
    <row r="549" spans="1:101" x14ac:dyDescent="0.25">
      <c r="A549" s="27"/>
      <c r="F549" s="6"/>
      <c r="K549" s="6"/>
      <c r="P549" s="6"/>
      <c r="U549" s="6"/>
      <c r="Z549" s="6"/>
      <c r="AE549" s="6"/>
      <c r="AJ549" s="6"/>
      <c r="AO549" s="6"/>
      <c r="AT549" s="6"/>
      <c r="AY549" s="6"/>
      <c r="BD549" s="6"/>
      <c r="BI549" s="6"/>
      <c r="BN549" s="6"/>
      <c r="BS549" s="6"/>
      <c r="BX549" s="6"/>
      <c r="CC549" s="6"/>
      <c r="CH549" s="6"/>
      <c r="CM549" s="6"/>
      <c r="CR549" s="6"/>
      <c r="CW549" s="6"/>
    </row>
    <row r="550" spans="1:101" x14ac:dyDescent="0.25">
      <c r="A550" s="27"/>
      <c r="F550" s="6"/>
      <c r="K550" s="6"/>
      <c r="P550" s="6"/>
      <c r="U550" s="6"/>
      <c r="Z550" s="6"/>
      <c r="AE550" s="6"/>
      <c r="AJ550" s="6"/>
      <c r="AO550" s="6"/>
      <c r="AT550" s="6"/>
      <c r="AY550" s="6"/>
      <c r="BD550" s="6"/>
      <c r="BI550" s="6"/>
      <c r="BN550" s="6"/>
      <c r="BS550" s="6"/>
      <c r="BX550" s="6"/>
      <c r="CC550" s="6"/>
      <c r="CH550" s="6"/>
      <c r="CM550" s="6"/>
      <c r="CR550" s="6"/>
      <c r="CW550" s="6"/>
    </row>
    <row r="551" spans="1:101" x14ac:dyDescent="0.25">
      <c r="A551" s="27"/>
      <c r="F551" s="6"/>
      <c r="K551" s="6"/>
      <c r="P551" s="6"/>
      <c r="U551" s="6"/>
      <c r="Z551" s="6"/>
      <c r="AE551" s="6"/>
      <c r="AJ551" s="6"/>
      <c r="AO551" s="6"/>
      <c r="AT551" s="6"/>
      <c r="AY551" s="6"/>
      <c r="BD551" s="6"/>
      <c r="BI551" s="6"/>
      <c r="BN551" s="6"/>
      <c r="BS551" s="6"/>
      <c r="BX551" s="6"/>
      <c r="CC551" s="6"/>
      <c r="CH551" s="6"/>
      <c r="CM551" s="6"/>
      <c r="CR551" s="6"/>
      <c r="CW551" s="6"/>
    </row>
    <row r="552" spans="1:101" x14ac:dyDescent="0.25">
      <c r="A552" s="27"/>
      <c r="F552" s="6"/>
      <c r="K552" s="6"/>
      <c r="P552" s="6"/>
      <c r="U552" s="6"/>
      <c r="Z552" s="6"/>
      <c r="AE552" s="6"/>
      <c r="AJ552" s="6"/>
      <c r="AO552" s="6"/>
      <c r="AT552" s="6"/>
      <c r="AY552" s="6"/>
      <c r="BD552" s="6"/>
      <c r="BI552" s="6"/>
      <c r="BN552" s="6"/>
      <c r="BS552" s="6"/>
      <c r="BX552" s="6"/>
      <c r="CC552" s="6"/>
      <c r="CH552" s="6"/>
      <c r="CM552" s="6"/>
      <c r="CR552" s="6"/>
      <c r="CW552" s="6"/>
    </row>
    <row r="553" spans="1:101" x14ac:dyDescent="0.25">
      <c r="A553" s="27"/>
      <c r="F553" s="6"/>
      <c r="K553" s="6"/>
      <c r="P553" s="6"/>
      <c r="U553" s="6"/>
      <c r="Z553" s="6"/>
      <c r="AE553" s="6"/>
      <c r="AJ553" s="6"/>
      <c r="AO553" s="6"/>
      <c r="AT553" s="6"/>
      <c r="AY553" s="6"/>
      <c r="BD553" s="6"/>
      <c r="BI553" s="6"/>
      <c r="BN553" s="6"/>
      <c r="BS553" s="6"/>
      <c r="BX553" s="6"/>
      <c r="CC553" s="6"/>
      <c r="CH553" s="6"/>
      <c r="CM553" s="6"/>
      <c r="CR553" s="6"/>
      <c r="CW553" s="6"/>
    </row>
    <row r="554" spans="1:101" x14ac:dyDescent="0.25">
      <c r="A554" s="27"/>
      <c r="F554" s="6"/>
      <c r="K554" s="6"/>
      <c r="P554" s="6"/>
      <c r="U554" s="6"/>
      <c r="Z554" s="6"/>
      <c r="AE554" s="6"/>
      <c r="AJ554" s="6"/>
      <c r="AO554" s="6"/>
      <c r="AT554" s="6"/>
      <c r="AY554" s="6"/>
      <c r="BD554" s="6"/>
      <c r="BI554" s="6"/>
      <c r="BN554" s="6"/>
      <c r="BS554" s="6"/>
      <c r="BX554" s="6"/>
      <c r="CC554" s="6"/>
      <c r="CH554" s="6"/>
      <c r="CM554" s="6"/>
      <c r="CR554" s="6"/>
      <c r="CW554" s="6"/>
    </row>
    <row r="555" spans="1:101" x14ac:dyDescent="0.25">
      <c r="A555" s="27"/>
      <c r="F555" s="6"/>
      <c r="K555" s="6"/>
      <c r="P555" s="6"/>
      <c r="U555" s="6"/>
      <c r="Z555" s="6"/>
      <c r="AE555" s="6"/>
      <c r="AJ555" s="6"/>
      <c r="AO555" s="6"/>
      <c r="AT555" s="6"/>
      <c r="AY555" s="6"/>
      <c r="BD555" s="6"/>
      <c r="BI555" s="6"/>
      <c r="BN555" s="6"/>
      <c r="BS555" s="6"/>
      <c r="BX555" s="6"/>
      <c r="CC555" s="6"/>
      <c r="CH555" s="6"/>
      <c r="CM555" s="6"/>
      <c r="CR555" s="6"/>
      <c r="CW555" s="6"/>
    </row>
    <row r="556" spans="1:101" x14ac:dyDescent="0.25">
      <c r="A556" s="27"/>
      <c r="F556" s="6"/>
      <c r="K556" s="6"/>
      <c r="P556" s="6"/>
      <c r="U556" s="6"/>
      <c r="Z556" s="6"/>
      <c r="AE556" s="6"/>
      <c r="AJ556" s="6"/>
      <c r="AO556" s="6"/>
      <c r="AT556" s="6"/>
      <c r="AY556" s="6"/>
      <c r="BD556" s="6"/>
      <c r="BI556" s="6"/>
      <c r="BN556" s="6"/>
      <c r="BS556" s="6"/>
      <c r="BX556" s="6"/>
      <c r="CC556" s="6"/>
      <c r="CH556" s="6"/>
      <c r="CM556" s="6"/>
      <c r="CR556" s="6"/>
      <c r="CW556" s="6"/>
    </row>
    <row r="557" spans="1:101" x14ac:dyDescent="0.25">
      <c r="A557" s="27"/>
      <c r="F557" s="6"/>
      <c r="K557" s="6"/>
      <c r="P557" s="6"/>
      <c r="U557" s="6"/>
      <c r="Z557" s="6"/>
      <c r="AE557" s="6"/>
      <c r="AJ557" s="6"/>
      <c r="AO557" s="6"/>
      <c r="AT557" s="6"/>
      <c r="AY557" s="6"/>
      <c r="BD557" s="6"/>
      <c r="BI557" s="6"/>
      <c r="BN557" s="6"/>
      <c r="BS557" s="6"/>
      <c r="BX557" s="6"/>
      <c r="CC557" s="6"/>
      <c r="CH557" s="6"/>
      <c r="CM557" s="6"/>
      <c r="CR557" s="6"/>
      <c r="CW557" s="6"/>
    </row>
    <row r="558" spans="1:101" x14ac:dyDescent="0.25">
      <c r="A558" s="27"/>
      <c r="F558" s="6"/>
      <c r="K558" s="6"/>
      <c r="P558" s="6"/>
      <c r="U558" s="6"/>
      <c r="Z558" s="6"/>
      <c r="AE558" s="6"/>
      <c r="AJ558" s="6"/>
      <c r="AO558" s="6"/>
      <c r="AT558" s="6"/>
      <c r="AY558" s="6"/>
      <c r="BD558" s="6"/>
      <c r="BI558" s="6"/>
      <c r="BN558" s="6"/>
      <c r="BS558" s="6"/>
      <c r="BX558" s="6"/>
      <c r="CC558" s="6"/>
      <c r="CH558" s="6"/>
      <c r="CM558" s="6"/>
      <c r="CR558" s="6"/>
      <c r="CW558" s="6"/>
    </row>
    <row r="559" spans="1:101" x14ac:dyDescent="0.25">
      <c r="A559" s="27"/>
      <c r="F559" s="6"/>
      <c r="K559" s="6"/>
      <c r="P559" s="6"/>
      <c r="U559" s="6"/>
      <c r="Z559" s="6"/>
      <c r="AE559" s="6"/>
      <c r="AJ559" s="6"/>
      <c r="AO559" s="6"/>
      <c r="AT559" s="6"/>
      <c r="AY559" s="6"/>
      <c r="BD559" s="6"/>
      <c r="BI559" s="6"/>
      <c r="BN559" s="6"/>
      <c r="BS559" s="6"/>
      <c r="BX559" s="6"/>
      <c r="CC559" s="6"/>
      <c r="CH559" s="6"/>
      <c r="CM559" s="6"/>
      <c r="CR559" s="6"/>
      <c r="CW559" s="6"/>
    </row>
    <row r="560" spans="1:101" x14ac:dyDescent="0.25">
      <c r="A560" s="27"/>
      <c r="F560" s="6"/>
      <c r="K560" s="6"/>
      <c r="P560" s="6"/>
      <c r="U560" s="6"/>
      <c r="Z560" s="6"/>
      <c r="AE560" s="6"/>
      <c r="AJ560" s="6"/>
      <c r="AO560" s="6"/>
      <c r="AT560" s="6"/>
      <c r="AY560" s="6"/>
      <c r="BD560" s="6"/>
      <c r="BI560" s="6"/>
      <c r="BN560" s="6"/>
      <c r="BS560" s="6"/>
      <c r="BX560" s="6"/>
      <c r="CC560" s="6"/>
      <c r="CH560" s="6"/>
      <c r="CM560" s="6"/>
      <c r="CR560" s="6"/>
      <c r="CW560" s="6"/>
    </row>
    <row r="561" spans="1:101" x14ac:dyDescent="0.25">
      <c r="A561" s="27"/>
      <c r="F561" s="6"/>
      <c r="K561" s="6"/>
      <c r="P561" s="6"/>
      <c r="U561" s="6"/>
      <c r="Z561" s="6"/>
      <c r="AE561" s="6"/>
      <c r="AJ561" s="6"/>
      <c r="AO561" s="6"/>
      <c r="AT561" s="6"/>
      <c r="AY561" s="6"/>
      <c r="BD561" s="6"/>
      <c r="BI561" s="6"/>
      <c r="BN561" s="6"/>
      <c r="BS561" s="6"/>
      <c r="BX561" s="6"/>
      <c r="CC561" s="6"/>
      <c r="CH561" s="6"/>
      <c r="CM561" s="6"/>
      <c r="CR561" s="6"/>
      <c r="CW561" s="6"/>
    </row>
    <row r="562" spans="1:101" x14ac:dyDescent="0.25">
      <c r="A562" s="27"/>
      <c r="F562" s="6"/>
      <c r="K562" s="6"/>
      <c r="P562" s="6"/>
      <c r="U562" s="6"/>
      <c r="Z562" s="6"/>
      <c r="AE562" s="6"/>
      <c r="AJ562" s="6"/>
      <c r="AO562" s="6"/>
      <c r="AT562" s="6"/>
      <c r="AY562" s="6"/>
      <c r="BD562" s="6"/>
      <c r="BI562" s="6"/>
      <c r="BN562" s="6"/>
      <c r="BS562" s="6"/>
      <c r="BX562" s="6"/>
      <c r="CC562" s="6"/>
      <c r="CH562" s="6"/>
      <c r="CM562" s="6"/>
      <c r="CR562" s="6"/>
      <c r="CW562" s="6"/>
    </row>
    <row r="563" spans="1:101" x14ac:dyDescent="0.25">
      <c r="A563" s="27"/>
      <c r="F563" s="6"/>
      <c r="K563" s="6"/>
      <c r="P563" s="6"/>
      <c r="U563" s="6"/>
      <c r="Z563" s="6"/>
      <c r="AE563" s="6"/>
      <c r="AJ563" s="6"/>
      <c r="AO563" s="6"/>
      <c r="AT563" s="6"/>
      <c r="AY563" s="6"/>
      <c r="BD563" s="6"/>
      <c r="BI563" s="6"/>
      <c r="BN563" s="6"/>
      <c r="BS563" s="6"/>
      <c r="BX563" s="6"/>
      <c r="CC563" s="6"/>
      <c r="CH563" s="6"/>
      <c r="CM563" s="6"/>
      <c r="CR563" s="6"/>
      <c r="CW563" s="6"/>
    </row>
    <row r="564" spans="1:101" x14ac:dyDescent="0.25">
      <c r="A564" s="27"/>
      <c r="F564" s="6"/>
      <c r="K564" s="6"/>
      <c r="P564" s="6"/>
      <c r="U564" s="6"/>
      <c r="Z564" s="6"/>
      <c r="AE564" s="6"/>
      <c r="AJ564" s="6"/>
      <c r="AO564" s="6"/>
      <c r="AT564" s="6"/>
      <c r="AY564" s="6"/>
      <c r="BD564" s="6"/>
      <c r="BI564" s="6"/>
      <c r="BN564" s="6"/>
      <c r="BS564" s="6"/>
      <c r="BX564" s="6"/>
      <c r="CC564" s="6"/>
      <c r="CH564" s="6"/>
      <c r="CM564" s="6"/>
      <c r="CR564" s="6"/>
      <c r="CW564" s="6"/>
    </row>
    <row r="565" spans="1:101" x14ac:dyDescent="0.25">
      <c r="A565" s="27"/>
      <c r="F565" s="6"/>
      <c r="K565" s="6"/>
      <c r="P565" s="6"/>
      <c r="U565" s="6"/>
      <c r="Z565" s="6"/>
      <c r="AE565" s="6"/>
      <c r="AJ565" s="6"/>
      <c r="AO565" s="6"/>
      <c r="AT565" s="6"/>
      <c r="AY565" s="6"/>
      <c r="BD565" s="6"/>
      <c r="BI565" s="6"/>
      <c r="BN565" s="6"/>
      <c r="BS565" s="6"/>
      <c r="BX565" s="6"/>
      <c r="CC565" s="6"/>
      <c r="CH565" s="6"/>
      <c r="CM565" s="6"/>
      <c r="CR565" s="6"/>
      <c r="CW565" s="6"/>
    </row>
    <row r="566" spans="1:101" x14ac:dyDescent="0.25">
      <c r="A566" s="27"/>
      <c r="F566" s="6"/>
      <c r="K566" s="6"/>
      <c r="P566" s="6"/>
      <c r="U566" s="6"/>
      <c r="Z566" s="6"/>
      <c r="AE566" s="6"/>
      <c r="AJ566" s="6"/>
      <c r="AO566" s="6"/>
      <c r="AT566" s="6"/>
      <c r="AY566" s="6"/>
      <c r="BD566" s="6"/>
      <c r="BI566" s="6"/>
      <c r="BN566" s="6"/>
      <c r="BS566" s="6"/>
      <c r="BX566" s="6"/>
      <c r="CC566" s="6"/>
      <c r="CH566" s="6"/>
      <c r="CM566" s="6"/>
      <c r="CR566" s="6"/>
      <c r="CW566" s="6"/>
    </row>
    <row r="567" spans="1:101" x14ac:dyDescent="0.25">
      <c r="A567" s="27"/>
      <c r="F567" s="6"/>
      <c r="K567" s="6"/>
      <c r="P567" s="6"/>
      <c r="U567" s="6"/>
      <c r="Z567" s="6"/>
      <c r="AE567" s="6"/>
      <c r="AJ567" s="6"/>
      <c r="AO567" s="6"/>
      <c r="AT567" s="6"/>
      <c r="AY567" s="6"/>
      <c r="BD567" s="6"/>
      <c r="BI567" s="6"/>
      <c r="BN567" s="6"/>
      <c r="BS567" s="6"/>
      <c r="BX567" s="6"/>
      <c r="CC567" s="6"/>
      <c r="CH567" s="6"/>
      <c r="CM567" s="6"/>
      <c r="CR567" s="6"/>
      <c r="CW567" s="6"/>
    </row>
    <row r="568" spans="1:101" x14ac:dyDescent="0.25">
      <c r="A568" s="27"/>
      <c r="F568" s="6"/>
      <c r="K568" s="6"/>
      <c r="P568" s="6"/>
      <c r="U568" s="6"/>
      <c r="Z568" s="6"/>
      <c r="AE568" s="6"/>
      <c r="AJ568" s="6"/>
      <c r="AO568" s="6"/>
      <c r="AT568" s="6"/>
      <c r="AY568" s="6"/>
      <c r="BD568" s="6"/>
      <c r="BI568" s="6"/>
      <c r="BN568" s="6"/>
      <c r="BS568" s="6"/>
      <c r="BX568" s="6"/>
      <c r="CC568" s="6"/>
      <c r="CH568" s="6"/>
      <c r="CM568" s="6"/>
      <c r="CR568" s="6"/>
      <c r="CW568" s="6"/>
    </row>
    <row r="569" spans="1:101" x14ac:dyDescent="0.25">
      <c r="A569" s="27"/>
      <c r="F569" s="6"/>
      <c r="K569" s="6"/>
      <c r="P569" s="6"/>
      <c r="U569" s="6"/>
      <c r="Z569" s="6"/>
      <c r="AE569" s="6"/>
      <c r="AJ569" s="6"/>
      <c r="AO569" s="6"/>
      <c r="AT569" s="6"/>
      <c r="AY569" s="6"/>
      <c r="BD569" s="6"/>
      <c r="BI569" s="6"/>
      <c r="BN569" s="6"/>
      <c r="BS569" s="6"/>
      <c r="BX569" s="6"/>
      <c r="CC569" s="6"/>
      <c r="CH569" s="6"/>
      <c r="CM569" s="6"/>
      <c r="CR569" s="6"/>
      <c r="CW569" s="6"/>
    </row>
    <row r="570" spans="1:101" x14ac:dyDescent="0.25">
      <c r="A570" s="27"/>
      <c r="F570" s="6"/>
      <c r="K570" s="6"/>
      <c r="P570" s="6"/>
      <c r="U570" s="6"/>
      <c r="Z570" s="6"/>
      <c r="AE570" s="6"/>
      <c r="AJ570" s="6"/>
      <c r="AO570" s="6"/>
      <c r="AT570" s="6"/>
      <c r="AY570" s="6"/>
      <c r="BD570" s="6"/>
      <c r="BI570" s="6"/>
      <c r="BN570" s="6"/>
      <c r="BS570" s="6"/>
      <c r="BX570" s="6"/>
      <c r="CC570" s="6"/>
      <c r="CH570" s="6"/>
      <c r="CM570" s="6"/>
      <c r="CR570" s="6"/>
      <c r="CW570" s="6"/>
    </row>
    <row r="571" spans="1:101" x14ac:dyDescent="0.25">
      <c r="A571" s="27"/>
      <c r="F571" s="6"/>
      <c r="K571" s="6"/>
      <c r="P571" s="6"/>
      <c r="U571" s="6"/>
      <c r="Z571" s="6"/>
      <c r="AE571" s="6"/>
      <c r="AJ571" s="6"/>
      <c r="AO571" s="6"/>
      <c r="AT571" s="6"/>
      <c r="AY571" s="6"/>
      <c r="BD571" s="6"/>
      <c r="BI571" s="6"/>
      <c r="BN571" s="6"/>
      <c r="BS571" s="6"/>
      <c r="BX571" s="6"/>
      <c r="CC571" s="6"/>
      <c r="CH571" s="6"/>
      <c r="CM571" s="6"/>
      <c r="CR571" s="6"/>
      <c r="CW571" s="6"/>
    </row>
    <row r="572" spans="1:101" x14ac:dyDescent="0.25">
      <c r="A572" s="27"/>
      <c r="F572" s="6"/>
      <c r="K572" s="6"/>
      <c r="P572" s="6"/>
      <c r="U572" s="6"/>
      <c r="Z572" s="6"/>
      <c r="AE572" s="6"/>
      <c r="AJ572" s="6"/>
      <c r="AO572" s="6"/>
      <c r="AT572" s="6"/>
      <c r="AY572" s="6"/>
      <c r="BD572" s="6"/>
      <c r="BI572" s="6"/>
      <c r="BN572" s="6"/>
      <c r="BS572" s="6"/>
      <c r="BX572" s="6"/>
      <c r="CC572" s="6"/>
      <c r="CH572" s="6"/>
      <c r="CM572" s="6"/>
      <c r="CR572" s="6"/>
      <c r="CW572" s="6"/>
    </row>
    <row r="573" spans="1:101" x14ac:dyDescent="0.25">
      <c r="A573" s="27"/>
      <c r="F573" s="6"/>
      <c r="K573" s="6"/>
      <c r="P573" s="6"/>
      <c r="U573" s="6"/>
      <c r="Z573" s="6"/>
      <c r="AE573" s="6"/>
      <c r="AJ573" s="6"/>
      <c r="AO573" s="6"/>
      <c r="AT573" s="6"/>
      <c r="AY573" s="6"/>
      <c r="BD573" s="6"/>
      <c r="BI573" s="6"/>
      <c r="BN573" s="6"/>
      <c r="BS573" s="6"/>
      <c r="BX573" s="6"/>
      <c r="CC573" s="6"/>
      <c r="CH573" s="6"/>
      <c r="CM573" s="6"/>
      <c r="CR573" s="6"/>
      <c r="CW573" s="6"/>
    </row>
    <row r="574" spans="1:101" x14ac:dyDescent="0.25">
      <c r="A574" s="27"/>
      <c r="F574" s="6"/>
      <c r="K574" s="6"/>
      <c r="P574" s="6"/>
      <c r="U574" s="6"/>
      <c r="Z574" s="6"/>
      <c r="AE574" s="6"/>
      <c r="AJ574" s="6"/>
      <c r="AO574" s="6"/>
      <c r="AT574" s="6"/>
      <c r="AY574" s="6"/>
      <c r="BD574" s="6"/>
      <c r="BI574" s="6"/>
      <c r="BN574" s="6"/>
      <c r="BS574" s="6"/>
      <c r="BX574" s="6"/>
      <c r="CC574" s="6"/>
      <c r="CH574" s="6"/>
      <c r="CM574" s="6"/>
      <c r="CR574" s="6"/>
      <c r="CW574" s="6"/>
    </row>
    <row r="575" spans="1:101" x14ac:dyDescent="0.25">
      <c r="A575" s="27"/>
      <c r="F575" s="6"/>
      <c r="K575" s="6"/>
      <c r="P575" s="6"/>
      <c r="U575" s="6"/>
      <c r="Z575" s="6"/>
      <c r="AE575" s="6"/>
      <c r="AJ575" s="6"/>
      <c r="AO575" s="6"/>
      <c r="AT575" s="6"/>
      <c r="AY575" s="6"/>
      <c r="BD575" s="6"/>
      <c r="BI575" s="6"/>
      <c r="BN575" s="6"/>
      <c r="BS575" s="6"/>
      <c r="BX575" s="6"/>
      <c r="CC575" s="6"/>
      <c r="CH575" s="6"/>
      <c r="CM575" s="6"/>
      <c r="CR575" s="6"/>
      <c r="CW575" s="6"/>
    </row>
    <row r="576" spans="1:101" x14ac:dyDescent="0.25">
      <c r="A576" s="27"/>
      <c r="F576" s="6"/>
      <c r="K576" s="6"/>
      <c r="P576" s="6"/>
      <c r="U576" s="6"/>
      <c r="Z576" s="6"/>
      <c r="AE576" s="6"/>
      <c r="AJ576" s="6"/>
      <c r="AO576" s="6"/>
      <c r="AT576" s="6"/>
      <c r="AY576" s="6"/>
      <c r="BD576" s="6"/>
      <c r="BI576" s="6"/>
      <c r="BN576" s="6"/>
      <c r="BS576" s="6"/>
      <c r="BX576" s="6"/>
      <c r="CC576" s="6"/>
      <c r="CH576" s="6"/>
      <c r="CM576" s="6"/>
      <c r="CR576" s="6"/>
      <c r="CW576" s="6"/>
    </row>
    <row r="577" spans="1:101" x14ac:dyDescent="0.25">
      <c r="A577" s="27"/>
      <c r="F577" s="6"/>
      <c r="K577" s="6"/>
      <c r="P577" s="6"/>
      <c r="U577" s="6"/>
      <c r="Z577" s="6"/>
      <c r="AE577" s="6"/>
      <c r="AJ577" s="6"/>
      <c r="AO577" s="6"/>
      <c r="AT577" s="6"/>
      <c r="AY577" s="6"/>
      <c r="BD577" s="6"/>
      <c r="BI577" s="6"/>
      <c r="BN577" s="6"/>
      <c r="BS577" s="6"/>
      <c r="BX577" s="6"/>
      <c r="CC577" s="6"/>
      <c r="CH577" s="6"/>
      <c r="CM577" s="6"/>
      <c r="CR577" s="6"/>
      <c r="CW577" s="6"/>
    </row>
    <row r="578" spans="1:101" x14ac:dyDescent="0.25">
      <c r="A578" s="27"/>
      <c r="F578" s="6"/>
      <c r="K578" s="6"/>
      <c r="P578" s="6"/>
      <c r="U578" s="6"/>
      <c r="Z578" s="6"/>
      <c r="AE578" s="6"/>
      <c r="AJ578" s="6"/>
      <c r="AO578" s="6"/>
      <c r="AT578" s="6"/>
      <c r="AY578" s="6"/>
      <c r="BD578" s="6"/>
      <c r="BI578" s="6"/>
      <c r="BN578" s="6"/>
      <c r="BS578" s="6"/>
      <c r="BX578" s="6"/>
      <c r="CC578" s="6"/>
      <c r="CH578" s="6"/>
      <c r="CM578" s="6"/>
      <c r="CR578" s="6"/>
      <c r="CW578" s="6"/>
    </row>
    <row r="579" spans="1:101" x14ac:dyDescent="0.25">
      <c r="A579" s="27"/>
      <c r="F579" s="6"/>
      <c r="K579" s="6"/>
      <c r="P579" s="6"/>
      <c r="U579" s="6"/>
      <c r="Z579" s="6"/>
      <c r="AE579" s="6"/>
      <c r="AJ579" s="6"/>
      <c r="AO579" s="6"/>
      <c r="AT579" s="6"/>
      <c r="AY579" s="6"/>
      <c r="BD579" s="6"/>
      <c r="BI579" s="6"/>
      <c r="BN579" s="6"/>
      <c r="BS579" s="6"/>
      <c r="BX579" s="6"/>
      <c r="CC579" s="6"/>
      <c r="CH579" s="6"/>
      <c r="CM579" s="6"/>
      <c r="CR579" s="6"/>
      <c r="CW579" s="6"/>
    </row>
    <row r="580" spans="1:101" x14ac:dyDescent="0.25">
      <c r="A580" s="27"/>
      <c r="F580" s="6"/>
      <c r="K580" s="6"/>
      <c r="P580" s="6"/>
      <c r="U580" s="6"/>
      <c r="Z580" s="6"/>
      <c r="AE580" s="6"/>
      <c r="AJ580" s="6"/>
      <c r="AO580" s="6"/>
      <c r="AT580" s="6"/>
      <c r="AY580" s="6"/>
      <c r="BD580" s="6"/>
      <c r="BI580" s="6"/>
      <c r="BN580" s="6"/>
      <c r="BS580" s="6"/>
      <c r="BX580" s="6"/>
      <c r="CC580" s="6"/>
      <c r="CH580" s="6"/>
      <c r="CM580" s="6"/>
      <c r="CR580" s="6"/>
      <c r="CW580" s="6"/>
    </row>
    <row r="581" spans="1:101" x14ac:dyDescent="0.25">
      <c r="A581" s="27"/>
      <c r="F581" s="6"/>
      <c r="K581" s="6"/>
      <c r="P581" s="6"/>
      <c r="U581" s="6"/>
      <c r="Z581" s="6"/>
      <c r="AE581" s="6"/>
      <c r="AJ581" s="6"/>
      <c r="AO581" s="6"/>
      <c r="AT581" s="6"/>
      <c r="AY581" s="6"/>
      <c r="BD581" s="6"/>
      <c r="BI581" s="6"/>
      <c r="BN581" s="6"/>
      <c r="BS581" s="6"/>
      <c r="BX581" s="6"/>
      <c r="CC581" s="6"/>
      <c r="CH581" s="6"/>
      <c r="CM581" s="6"/>
      <c r="CR581" s="6"/>
      <c r="CW581" s="6"/>
    </row>
    <row r="582" spans="1:101" x14ac:dyDescent="0.25">
      <c r="A582" s="27"/>
      <c r="F582" s="6"/>
      <c r="K582" s="6"/>
      <c r="P582" s="6"/>
      <c r="U582" s="6"/>
      <c r="Z582" s="6"/>
      <c r="AE582" s="6"/>
      <c r="AJ582" s="6"/>
      <c r="AO582" s="6"/>
      <c r="AT582" s="6"/>
      <c r="AY582" s="6"/>
      <c r="BD582" s="6"/>
      <c r="BI582" s="6"/>
      <c r="BN582" s="6"/>
      <c r="BS582" s="6"/>
      <c r="BX582" s="6"/>
      <c r="CC582" s="6"/>
      <c r="CH582" s="6"/>
      <c r="CM582" s="6"/>
      <c r="CR582" s="6"/>
      <c r="CW582" s="6"/>
    </row>
    <row r="583" spans="1:101" x14ac:dyDescent="0.25">
      <c r="A583" s="27"/>
      <c r="F583" s="6"/>
      <c r="K583" s="6"/>
      <c r="P583" s="6"/>
      <c r="U583" s="6"/>
      <c r="Z583" s="6"/>
      <c r="AE583" s="6"/>
      <c r="AJ583" s="6"/>
      <c r="AO583" s="6"/>
      <c r="AT583" s="6"/>
      <c r="AY583" s="6"/>
      <c r="BD583" s="6"/>
      <c r="BI583" s="6"/>
      <c r="BN583" s="6"/>
      <c r="BS583" s="6"/>
      <c r="BX583" s="6"/>
      <c r="CC583" s="6"/>
      <c r="CH583" s="6"/>
      <c r="CM583" s="6"/>
      <c r="CR583" s="6"/>
      <c r="CW583" s="6"/>
    </row>
    <row r="584" spans="1:101" x14ac:dyDescent="0.25">
      <c r="A584" s="27"/>
      <c r="F584" s="6"/>
      <c r="K584" s="6"/>
      <c r="P584" s="6"/>
      <c r="U584" s="6"/>
      <c r="Z584" s="6"/>
      <c r="AE584" s="6"/>
      <c r="AJ584" s="6"/>
      <c r="AO584" s="6"/>
      <c r="AT584" s="6"/>
      <c r="AY584" s="6"/>
      <c r="BD584" s="6"/>
      <c r="BI584" s="6"/>
      <c r="BN584" s="6"/>
      <c r="BS584" s="6"/>
      <c r="BX584" s="6"/>
      <c r="CC584" s="6"/>
      <c r="CH584" s="6"/>
      <c r="CM584" s="6"/>
      <c r="CR584" s="6"/>
      <c r="CW584" s="6"/>
    </row>
    <row r="585" spans="1:101" x14ac:dyDescent="0.25">
      <c r="A585" s="27"/>
      <c r="F585" s="6"/>
      <c r="K585" s="6"/>
      <c r="P585" s="6"/>
      <c r="U585" s="6"/>
      <c r="Z585" s="6"/>
      <c r="AE585" s="6"/>
      <c r="AJ585" s="6"/>
      <c r="AO585" s="6"/>
      <c r="AT585" s="6"/>
      <c r="AY585" s="6"/>
      <c r="BD585" s="6"/>
      <c r="BI585" s="6"/>
      <c r="BN585" s="6"/>
      <c r="BS585" s="6"/>
      <c r="BX585" s="6"/>
      <c r="CC585" s="6"/>
      <c r="CH585" s="6"/>
      <c r="CM585" s="6"/>
      <c r="CR585" s="6"/>
      <c r="CW585" s="6"/>
    </row>
    <row r="586" spans="1:101" x14ac:dyDescent="0.25">
      <c r="A586" s="27"/>
      <c r="F586" s="6"/>
      <c r="K586" s="6"/>
      <c r="P586" s="6"/>
      <c r="U586" s="6"/>
      <c r="Z586" s="6"/>
      <c r="AE586" s="6"/>
      <c r="AJ586" s="6"/>
      <c r="AO586" s="6"/>
      <c r="AT586" s="6"/>
      <c r="AY586" s="6"/>
      <c r="BD586" s="6"/>
      <c r="BI586" s="6"/>
      <c r="BN586" s="6"/>
      <c r="BS586" s="6"/>
      <c r="BX586" s="6"/>
      <c r="CC586" s="6"/>
      <c r="CH586" s="6"/>
      <c r="CM586" s="6"/>
      <c r="CR586" s="6"/>
      <c r="CW586" s="6"/>
    </row>
    <row r="587" spans="1:101" x14ac:dyDescent="0.25">
      <c r="A587" s="27"/>
      <c r="F587" s="6"/>
      <c r="K587" s="6"/>
      <c r="P587" s="6"/>
      <c r="U587" s="6"/>
      <c r="Z587" s="6"/>
      <c r="AE587" s="6"/>
      <c r="AJ587" s="6"/>
      <c r="AO587" s="6"/>
      <c r="AT587" s="6"/>
      <c r="AY587" s="6"/>
      <c r="BD587" s="6"/>
      <c r="BI587" s="6"/>
      <c r="BN587" s="6"/>
      <c r="BS587" s="6"/>
      <c r="BX587" s="6"/>
      <c r="CC587" s="6"/>
      <c r="CH587" s="6"/>
      <c r="CM587" s="6"/>
      <c r="CR587" s="6"/>
      <c r="CW587" s="6"/>
    </row>
    <row r="588" spans="1:101" x14ac:dyDescent="0.25">
      <c r="A588" s="27"/>
      <c r="F588" s="6"/>
      <c r="K588" s="6"/>
      <c r="P588" s="6"/>
      <c r="U588" s="6"/>
      <c r="Z588" s="6"/>
      <c r="AE588" s="6"/>
      <c r="AJ588" s="6"/>
      <c r="AO588" s="6"/>
      <c r="AT588" s="6"/>
      <c r="AY588" s="6"/>
      <c r="BD588" s="6"/>
      <c r="BI588" s="6"/>
      <c r="BN588" s="6"/>
      <c r="BS588" s="6"/>
      <c r="BX588" s="6"/>
      <c r="CC588" s="6"/>
      <c r="CH588" s="6"/>
      <c r="CM588" s="6"/>
      <c r="CR588" s="6"/>
      <c r="CW588" s="6"/>
    </row>
    <row r="589" spans="1:101" x14ac:dyDescent="0.25">
      <c r="A589" s="27"/>
      <c r="F589" s="6"/>
      <c r="K589" s="6"/>
      <c r="P589" s="6"/>
      <c r="U589" s="6"/>
      <c r="Z589" s="6"/>
      <c r="AE589" s="6"/>
      <c r="AJ589" s="6"/>
      <c r="AO589" s="6"/>
      <c r="AT589" s="6"/>
      <c r="AY589" s="6"/>
      <c r="BD589" s="6"/>
      <c r="BI589" s="6"/>
      <c r="BN589" s="6"/>
      <c r="BS589" s="6"/>
      <c r="BX589" s="6"/>
      <c r="CC589" s="6"/>
      <c r="CH589" s="6"/>
      <c r="CM589" s="6"/>
      <c r="CR589" s="6"/>
      <c r="CW589" s="6"/>
    </row>
    <row r="590" spans="1:101" x14ac:dyDescent="0.25">
      <c r="A590" s="27"/>
      <c r="F590" s="6"/>
      <c r="K590" s="6"/>
      <c r="P590" s="6"/>
      <c r="U590" s="6"/>
      <c r="Z590" s="6"/>
      <c r="AE590" s="6"/>
      <c r="AJ590" s="6"/>
      <c r="AO590" s="6"/>
      <c r="AT590" s="6"/>
      <c r="AY590" s="6"/>
      <c r="BD590" s="6"/>
      <c r="BI590" s="6"/>
      <c r="BN590" s="6"/>
      <c r="BS590" s="6"/>
      <c r="BX590" s="6"/>
      <c r="CC590" s="6"/>
      <c r="CH590" s="6"/>
      <c r="CM590" s="6"/>
      <c r="CR590" s="6"/>
      <c r="CW590" s="6"/>
    </row>
    <row r="591" spans="1:101" x14ac:dyDescent="0.25">
      <c r="A591" s="27"/>
      <c r="F591" s="6"/>
      <c r="K591" s="6"/>
      <c r="P591" s="6"/>
      <c r="U591" s="6"/>
      <c r="Z591" s="6"/>
      <c r="AE591" s="6"/>
      <c r="AJ591" s="6"/>
      <c r="AO591" s="6"/>
      <c r="AT591" s="6"/>
      <c r="AY591" s="6"/>
      <c r="BD591" s="6"/>
      <c r="BI591" s="6"/>
      <c r="BN591" s="6"/>
      <c r="BS591" s="6"/>
      <c r="BX591" s="6"/>
      <c r="CC591" s="6"/>
      <c r="CH591" s="6"/>
      <c r="CM591" s="6"/>
      <c r="CR591" s="6"/>
      <c r="CW591" s="6"/>
    </row>
    <row r="592" spans="1:101" x14ac:dyDescent="0.25">
      <c r="A592" s="27"/>
      <c r="F592" s="6"/>
      <c r="K592" s="6"/>
      <c r="P592" s="6"/>
      <c r="U592" s="6"/>
      <c r="Z592" s="6"/>
      <c r="AE592" s="6"/>
      <c r="AJ592" s="6"/>
      <c r="AO592" s="6"/>
      <c r="AT592" s="6"/>
      <c r="AY592" s="6"/>
      <c r="BD592" s="6"/>
      <c r="BI592" s="6"/>
      <c r="BN592" s="6"/>
      <c r="BS592" s="6"/>
      <c r="BX592" s="6"/>
      <c r="CC592" s="6"/>
      <c r="CH592" s="6"/>
      <c r="CM592" s="6"/>
      <c r="CR592" s="6"/>
      <c r="CW592" s="6"/>
    </row>
    <row r="593" spans="1:101" x14ac:dyDescent="0.25">
      <c r="A593" s="27"/>
      <c r="F593" s="6"/>
      <c r="K593" s="6"/>
      <c r="P593" s="6"/>
      <c r="U593" s="6"/>
      <c r="Z593" s="6"/>
      <c r="AE593" s="6"/>
      <c r="AJ593" s="6"/>
      <c r="AO593" s="6"/>
      <c r="AT593" s="6"/>
      <c r="AY593" s="6"/>
      <c r="BD593" s="6"/>
      <c r="BI593" s="6"/>
      <c r="BN593" s="6"/>
      <c r="BS593" s="6"/>
      <c r="BX593" s="6"/>
      <c r="CC593" s="6"/>
      <c r="CH593" s="6"/>
      <c r="CM593" s="6"/>
      <c r="CR593" s="6"/>
      <c r="CW593" s="6"/>
    </row>
    <row r="594" spans="1:101" x14ac:dyDescent="0.25">
      <c r="A594" s="27"/>
      <c r="F594" s="6"/>
      <c r="K594" s="6"/>
      <c r="P594" s="6"/>
      <c r="U594" s="6"/>
      <c r="Z594" s="6"/>
      <c r="AE594" s="6"/>
      <c r="AJ594" s="6"/>
      <c r="AO594" s="6"/>
      <c r="AT594" s="6"/>
      <c r="AY594" s="6"/>
      <c r="BD594" s="6"/>
      <c r="BI594" s="6"/>
      <c r="BN594" s="6"/>
      <c r="BS594" s="6"/>
      <c r="BX594" s="6"/>
      <c r="CC594" s="6"/>
      <c r="CH594" s="6"/>
      <c r="CM594" s="6"/>
      <c r="CR594" s="6"/>
      <c r="CW594" s="6"/>
    </row>
    <row r="595" spans="1:101" x14ac:dyDescent="0.25">
      <c r="A595" s="27"/>
      <c r="F595" s="6"/>
      <c r="K595" s="6"/>
      <c r="P595" s="6"/>
      <c r="U595" s="6"/>
      <c r="Z595" s="6"/>
      <c r="AE595" s="6"/>
      <c r="AJ595" s="6"/>
      <c r="AO595" s="6"/>
      <c r="AT595" s="6"/>
      <c r="AY595" s="6"/>
      <c r="BD595" s="6"/>
      <c r="BI595" s="6"/>
      <c r="BN595" s="6"/>
      <c r="BS595" s="6"/>
      <c r="BX595" s="6"/>
      <c r="CC595" s="6"/>
      <c r="CH595" s="6"/>
      <c r="CM595" s="6"/>
      <c r="CR595" s="6"/>
      <c r="CW595" s="6"/>
    </row>
    <row r="596" spans="1:101" x14ac:dyDescent="0.25">
      <c r="A596" s="27"/>
      <c r="F596" s="6"/>
      <c r="K596" s="6"/>
      <c r="P596" s="6"/>
      <c r="U596" s="6"/>
      <c r="Z596" s="6"/>
      <c r="AE596" s="6"/>
      <c r="AJ596" s="6"/>
      <c r="AO596" s="6"/>
      <c r="AT596" s="6"/>
      <c r="AY596" s="6"/>
      <c r="BD596" s="6"/>
      <c r="BI596" s="6"/>
      <c r="BN596" s="6"/>
      <c r="BS596" s="6"/>
      <c r="BX596" s="6"/>
      <c r="CC596" s="6"/>
      <c r="CH596" s="6"/>
      <c r="CM596" s="6"/>
      <c r="CR596" s="6"/>
      <c r="CW596" s="6"/>
    </row>
    <row r="597" spans="1:101" x14ac:dyDescent="0.25">
      <c r="A597" s="27"/>
      <c r="F597" s="6"/>
      <c r="K597" s="6"/>
      <c r="P597" s="6"/>
      <c r="U597" s="6"/>
      <c r="Z597" s="6"/>
      <c r="AE597" s="6"/>
      <c r="AJ597" s="6"/>
      <c r="AO597" s="6"/>
      <c r="AT597" s="6"/>
      <c r="AY597" s="6"/>
      <c r="BD597" s="6"/>
      <c r="BI597" s="6"/>
      <c r="BN597" s="6"/>
      <c r="BS597" s="6"/>
      <c r="BX597" s="6"/>
      <c r="CC597" s="6"/>
      <c r="CH597" s="6"/>
      <c r="CM597" s="6"/>
      <c r="CR597" s="6"/>
      <c r="CW597" s="6"/>
    </row>
    <row r="598" spans="1:101" x14ac:dyDescent="0.25">
      <c r="A598" s="27"/>
      <c r="F598" s="6"/>
      <c r="K598" s="6"/>
      <c r="P598" s="6"/>
      <c r="U598" s="6"/>
      <c r="Z598" s="6"/>
      <c r="AE598" s="6"/>
      <c r="AJ598" s="6"/>
      <c r="AO598" s="6"/>
      <c r="AT598" s="6"/>
      <c r="AY598" s="6"/>
      <c r="BD598" s="6"/>
      <c r="BI598" s="6"/>
      <c r="BN598" s="6"/>
      <c r="BS598" s="6"/>
      <c r="BX598" s="6"/>
      <c r="CC598" s="6"/>
      <c r="CH598" s="6"/>
      <c r="CM598" s="6"/>
      <c r="CR598" s="6"/>
      <c r="CW598" s="6"/>
    </row>
    <row r="599" spans="1:101" x14ac:dyDescent="0.25">
      <c r="A599" s="27"/>
      <c r="F599" s="6"/>
      <c r="K599" s="6"/>
      <c r="P599" s="6"/>
      <c r="U599" s="6"/>
      <c r="Z599" s="6"/>
      <c r="AE599" s="6"/>
      <c r="AJ599" s="6"/>
      <c r="AO599" s="6"/>
      <c r="AT599" s="6"/>
      <c r="AY599" s="6"/>
      <c r="BD599" s="6"/>
      <c r="BI599" s="6"/>
      <c r="BN599" s="6"/>
      <c r="BS599" s="6"/>
      <c r="BX599" s="6"/>
      <c r="CC599" s="6"/>
      <c r="CH599" s="6"/>
      <c r="CM599" s="6"/>
      <c r="CR599" s="6"/>
      <c r="CW599" s="6"/>
    </row>
    <row r="600" spans="1:101" x14ac:dyDescent="0.25">
      <c r="A600" s="27"/>
      <c r="F600" s="6"/>
      <c r="K600" s="6"/>
      <c r="P600" s="6"/>
      <c r="U600" s="6"/>
      <c r="Z600" s="6"/>
      <c r="AE600" s="6"/>
      <c r="AJ600" s="6"/>
      <c r="AO600" s="6"/>
      <c r="AT600" s="6"/>
      <c r="AY600" s="6"/>
      <c r="BD600" s="6"/>
      <c r="BI600" s="6"/>
      <c r="BN600" s="6"/>
      <c r="BS600" s="6"/>
      <c r="BX600" s="6"/>
      <c r="CC600" s="6"/>
      <c r="CH600" s="6"/>
      <c r="CM600" s="6"/>
      <c r="CR600" s="6"/>
      <c r="CW600" s="6"/>
    </row>
    <row r="601" spans="1:101" x14ac:dyDescent="0.25">
      <c r="A601" s="27"/>
      <c r="F601" s="6"/>
      <c r="K601" s="6"/>
      <c r="P601" s="6"/>
      <c r="U601" s="6"/>
      <c r="Z601" s="6"/>
      <c r="AE601" s="6"/>
      <c r="AJ601" s="6"/>
      <c r="AO601" s="6"/>
      <c r="AT601" s="6"/>
      <c r="AY601" s="6"/>
      <c r="BD601" s="6"/>
      <c r="BI601" s="6"/>
      <c r="BN601" s="6"/>
      <c r="BS601" s="6"/>
      <c r="BX601" s="6"/>
      <c r="CC601" s="6"/>
      <c r="CH601" s="6"/>
      <c r="CM601" s="6"/>
      <c r="CR601" s="6"/>
      <c r="CW601" s="6"/>
    </row>
    <row r="602" spans="1:101" x14ac:dyDescent="0.25">
      <c r="A602" s="27"/>
      <c r="F602" s="6"/>
      <c r="K602" s="6"/>
      <c r="P602" s="6"/>
      <c r="U602" s="6"/>
      <c r="Z602" s="6"/>
      <c r="AE602" s="6"/>
      <c r="AJ602" s="6"/>
      <c r="AO602" s="6"/>
      <c r="AT602" s="6"/>
      <c r="AY602" s="6"/>
      <c r="BD602" s="6"/>
      <c r="BI602" s="6"/>
      <c r="BN602" s="6"/>
      <c r="BS602" s="6"/>
      <c r="BX602" s="6"/>
      <c r="CC602" s="6"/>
      <c r="CH602" s="6"/>
      <c r="CM602" s="6"/>
      <c r="CR602" s="6"/>
      <c r="CW602" s="6"/>
    </row>
    <row r="603" spans="1:101" x14ac:dyDescent="0.25">
      <c r="A603" s="27"/>
      <c r="F603" s="6"/>
      <c r="K603" s="6"/>
      <c r="P603" s="6"/>
      <c r="U603" s="6"/>
      <c r="Z603" s="6"/>
      <c r="AE603" s="6"/>
      <c r="AJ603" s="6"/>
      <c r="AO603" s="6"/>
      <c r="AT603" s="6"/>
      <c r="AY603" s="6"/>
      <c r="BD603" s="6"/>
      <c r="BI603" s="6"/>
      <c r="BN603" s="6"/>
      <c r="BS603" s="6"/>
      <c r="BX603" s="6"/>
      <c r="CC603" s="6"/>
      <c r="CH603" s="6"/>
      <c r="CM603" s="6"/>
      <c r="CR603" s="6"/>
      <c r="CW603" s="6"/>
    </row>
    <row r="604" spans="1:101" x14ac:dyDescent="0.25">
      <c r="A604" s="27"/>
      <c r="F604" s="6"/>
      <c r="K604" s="6"/>
      <c r="P604" s="6"/>
      <c r="U604" s="6"/>
      <c r="Z604" s="6"/>
      <c r="AE604" s="6"/>
      <c r="AJ604" s="6"/>
      <c r="AO604" s="6"/>
      <c r="AT604" s="6"/>
      <c r="AY604" s="6"/>
      <c r="BD604" s="6"/>
      <c r="BI604" s="6"/>
      <c r="BN604" s="6"/>
      <c r="BS604" s="6"/>
      <c r="BX604" s="6"/>
      <c r="CC604" s="6"/>
      <c r="CH604" s="6"/>
      <c r="CM604" s="6"/>
      <c r="CR604" s="6"/>
      <c r="CW604" s="6"/>
    </row>
    <row r="605" spans="1:101" x14ac:dyDescent="0.25">
      <c r="A605" s="27"/>
      <c r="F605" s="6"/>
      <c r="K605" s="6"/>
      <c r="P605" s="6"/>
      <c r="U605" s="6"/>
      <c r="Z605" s="6"/>
      <c r="AE605" s="6"/>
      <c r="AJ605" s="6"/>
      <c r="AO605" s="6"/>
      <c r="AT605" s="6"/>
      <c r="AY605" s="6"/>
      <c r="BD605" s="6"/>
      <c r="BI605" s="6"/>
      <c r="BN605" s="6"/>
      <c r="BS605" s="6"/>
      <c r="BX605" s="6"/>
      <c r="CC605" s="6"/>
      <c r="CH605" s="6"/>
      <c r="CM605" s="6"/>
      <c r="CR605" s="6"/>
      <c r="CW605" s="6"/>
    </row>
    <row r="606" spans="1:101" x14ac:dyDescent="0.25">
      <c r="A606" s="27"/>
      <c r="F606" s="6"/>
      <c r="K606" s="6"/>
      <c r="P606" s="6"/>
      <c r="U606" s="6"/>
      <c r="Z606" s="6"/>
      <c r="AE606" s="6"/>
      <c r="AJ606" s="6"/>
      <c r="AO606" s="6"/>
      <c r="AT606" s="6"/>
      <c r="AY606" s="6"/>
      <c r="BD606" s="6"/>
      <c r="BI606" s="6"/>
      <c r="BN606" s="6"/>
      <c r="BS606" s="6"/>
      <c r="BX606" s="6"/>
      <c r="CC606" s="6"/>
      <c r="CH606" s="6"/>
      <c r="CM606" s="6"/>
      <c r="CR606" s="6"/>
      <c r="CW606" s="6"/>
    </row>
    <row r="607" spans="1:101" x14ac:dyDescent="0.25">
      <c r="A607" s="27"/>
      <c r="F607" s="6"/>
      <c r="K607" s="6"/>
      <c r="P607" s="6"/>
      <c r="U607" s="6"/>
      <c r="Z607" s="6"/>
      <c r="AE607" s="6"/>
      <c r="AJ607" s="6"/>
      <c r="AO607" s="6"/>
      <c r="AT607" s="6"/>
      <c r="AY607" s="6"/>
      <c r="BD607" s="6"/>
      <c r="BI607" s="6"/>
      <c r="BN607" s="6"/>
      <c r="BS607" s="6"/>
      <c r="BX607" s="6"/>
      <c r="CC607" s="6"/>
      <c r="CH607" s="6"/>
      <c r="CM607" s="6"/>
      <c r="CR607" s="6"/>
      <c r="CW607" s="6"/>
    </row>
    <row r="608" spans="1:101" x14ac:dyDescent="0.25">
      <c r="A608" s="27"/>
      <c r="F608" s="6"/>
      <c r="K608" s="6"/>
      <c r="P608" s="6"/>
      <c r="U608" s="6"/>
      <c r="Z608" s="6"/>
      <c r="AE608" s="6"/>
      <c r="AJ608" s="6"/>
      <c r="AO608" s="6"/>
      <c r="AT608" s="6"/>
      <c r="AY608" s="6"/>
      <c r="BD608" s="6"/>
      <c r="BI608" s="6"/>
      <c r="BN608" s="6"/>
      <c r="BS608" s="6"/>
      <c r="BX608" s="6"/>
      <c r="CC608" s="6"/>
      <c r="CH608" s="6"/>
      <c r="CM608" s="6"/>
      <c r="CR608" s="6"/>
      <c r="CW608" s="6"/>
    </row>
    <row r="609" spans="1:101" x14ac:dyDescent="0.25">
      <c r="A609" s="27"/>
      <c r="F609" s="6"/>
      <c r="K609" s="6"/>
      <c r="P609" s="6"/>
      <c r="U609" s="6"/>
      <c r="Z609" s="6"/>
      <c r="AE609" s="6"/>
      <c r="AJ609" s="6"/>
      <c r="AO609" s="6"/>
      <c r="AT609" s="6"/>
      <c r="AY609" s="6"/>
      <c r="BD609" s="6"/>
      <c r="BI609" s="6"/>
      <c r="BN609" s="6"/>
      <c r="BS609" s="6"/>
      <c r="BX609" s="6"/>
      <c r="CC609" s="6"/>
      <c r="CH609" s="6"/>
      <c r="CM609" s="6"/>
      <c r="CR609" s="6"/>
      <c r="CW609" s="6"/>
    </row>
    <row r="610" spans="1:101" x14ac:dyDescent="0.25">
      <c r="A610" s="27"/>
      <c r="F610" s="6"/>
      <c r="K610" s="6"/>
      <c r="P610" s="6"/>
      <c r="U610" s="6"/>
      <c r="Z610" s="6"/>
      <c r="AE610" s="6"/>
      <c r="AJ610" s="6"/>
      <c r="AO610" s="6"/>
      <c r="AT610" s="6"/>
      <c r="AY610" s="6"/>
      <c r="BD610" s="6"/>
      <c r="BI610" s="6"/>
      <c r="BN610" s="6"/>
      <c r="BS610" s="6"/>
      <c r="BX610" s="6"/>
      <c r="CC610" s="6"/>
      <c r="CH610" s="6"/>
      <c r="CM610" s="6"/>
      <c r="CR610" s="6"/>
      <c r="CW610" s="6"/>
    </row>
    <row r="611" spans="1:101" x14ac:dyDescent="0.25">
      <c r="A611" s="27"/>
      <c r="F611" s="6"/>
      <c r="K611" s="6"/>
      <c r="P611" s="6"/>
      <c r="U611" s="6"/>
      <c r="Z611" s="6"/>
      <c r="AE611" s="6"/>
      <c r="AJ611" s="6"/>
      <c r="AO611" s="6"/>
      <c r="AT611" s="6"/>
      <c r="AY611" s="6"/>
      <c r="BD611" s="6"/>
      <c r="BI611" s="6"/>
      <c r="BN611" s="6"/>
      <c r="BS611" s="6"/>
      <c r="BX611" s="6"/>
      <c r="CC611" s="6"/>
      <c r="CH611" s="6"/>
      <c r="CM611" s="6"/>
      <c r="CR611" s="6"/>
      <c r="CW611" s="6"/>
    </row>
    <row r="612" spans="1:101" x14ac:dyDescent="0.25">
      <c r="A612" s="27"/>
      <c r="F612" s="6"/>
      <c r="K612" s="6"/>
      <c r="P612" s="6"/>
      <c r="U612" s="6"/>
      <c r="Z612" s="6"/>
      <c r="AE612" s="6"/>
      <c r="AJ612" s="6"/>
      <c r="AO612" s="6"/>
      <c r="AT612" s="6"/>
      <c r="AY612" s="6"/>
      <c r="BD612" s="6"/>
      <c r="BI612" s="6"/>
      <c r="BN612" s="6"/>
      <c r="BS612" s="6"/>
      <c r="BX612" s="6"/>
      <c r="CC612" s="6"/>
      <c r="CH612" s="6"/>
      <c r="CM612" s="6"/>
      <c r="CR612" s="6"/>
      <c r="CW612" s="6"/>
    </row>
    <row r="613" spans="1:101" x14ac:dyDescent="0.25">
      <c r="A613" s="27"/>
      <c r="F613" s="6"/>
      <c r="K613" s="6"/>
      <c r="P613" s="6"/>
      <c r="U613" s="6"/>
      <c r="Z613" s="6"/>
      <c r="AE613" s="6"/>
      <c r="AJ613" s="6"/>
      <c r="AO613" s="6"/>
      <c r="AT613" s="6"/>
      <c r="AY613" s="6"/>
      <c r="BD613" s="6"/>
      <c r="BI613" s="6"/>
      <c r="BN613" s="6"/>
      <c r="BS613" s="6"/>
      <c r="BX613" s="6"/>
      <c r="CC613" s="6"/>
      <c r="CH613" s="6"/>
      <c r="CM613" s="6"/>
      <c r="CR613" s="6"/>
      <c r="CW613" s="6"/>
    </row>
    <row r="614" spans="1:101" x14ac:dyDescent="0.25">
      <c r="A614" s="27"/>
      <c r="F614" s="6"/>
      <c r="K614" s="6"/>
      <c r="P614" s="6"/>
      <c r="U614" s="6"/>
      <c r="Z614" s="6"/>
      <c r="AE614" s="6"/>
      <c r="AJ614" s="6"/>
      <c r="AO614" s="6"/>
      <c r="AT614" s="6"/>
      <c r="AY614" s="6"/>
      <c r="BD614" s="6"/>
      <c r="BI614" s="6"/>
      <c r="BN614" s="6"/>
      <c r="BS614" s="6"/>
      <c r="BX614" s="6"/>
      <c r="CC614" s="6"/>
      <c r="CH614" s="6"/>
      <c r="CM614" s="6"/>
      <c r="CR614" s="6"/>
      <c r="CW614" s="6"/>
    </row>
    <row r="615" spans="1:101" x14ac:dyDescent="0.25">
      <c r="A615" s="27"/>
      <c r="F615" s="6"/>
      <c r="K615" s="6"/>
      <c r="P615" s="6"/>
      <c r="U615" s="6"/>
      <c r="Z615" s="6"/>
      <c r="AE615" s="6"/>
      <c r="AJ615" s="6"/>
      <c r="AO615" s="6"/>
      <c r="AT615" s="6"/>
      <c r="AY615" s="6"/>
      <c r="BD615" s="6"/>
      <c r="BI615" s="6"/>
      <c r="BN615" s="6"/>
      <c r="BS615" s="6"/>
      <c r="BX615" s="6"/>
      <c r="CC615" s="6"/>
      <c r="CH615" s="6"/>
      <c r="CM615" s="6"/>
      <c r="CR615" s="6"/>
      <c r="CW615" s="6"/>
    </row>
    <row r="616" spans="1:101" x14ac:dyDescent="0.25">
      <c r="A616" s="27"/>
      <c r="F616" s="6"/>
      <c r="K616" s="6"/>
      <c r="P616" s="6"/>
      <c r="U616" s="6"/>
      <c r="Z616" s="6"/>
      <c r="AE616" s="6"/>
      <c r="AJ616" s="6"/>
      <c r="AO616" s="6"/>
      <c r="AT616" s="6"/>
      <c r="AY616" s="6"/>
      <c r="BD616" s="6"/>
      <c r="BI616" s="6"/>
      <c r="BN616" s="6"/>
      <c r="BS616" s="6"/>
      <c r="BX616" s="6"/>
      <c r="CC616" s="6"/>
      <c r="CH616" s="6"/>
      <c r="CM616" s="6"/>
      <c r="CR616" s="6"/>
      <c r="CW616" s="6"/>
    </row>
    <row r="617" spans="1:101" x14ac:dyDescent="0.25">
      <c r="A617" s="27"/>
      <c r="F617" s="6"/>
      <c r="K617" s="6"/>
      <c r="P617" s="6"/>
      <c r="U617" s="6"/>
      <c r="Z617" s="6"/>
      <c r="AE617" s="6"/>
      <c r="AJ617" s="6"/>
      <c r="AO617" s="6"/>
      <c r="AT617" s="6"/>
      <c r="AY617" s="6"/>
      <c r="BD617" s="6"/>
      <c r="BI617" s="6"/>
      <c r="BN617" s="6"/>
      <c r="BS617" s="6"/>
      <c r="BX617" s="6"/>
      <c r="CC617" s="6"/>
      <c r="CH617" s="6"/>
      <c r="CM617" s="6"/>
      <c r="CR617" s="6"/>
      <c r="CW617" s="6"/>
    </row>
    <row r="618" spans="1:101" x14ac:dyDescent="0.25">
      <c r="A618" s="27"/>
      <c r="F618" s="6"/>
      <c r="K618" s="6"/>
      <c r="P618" s="6"/>
      <c r="U618" s="6"/>
      <c r="Z618" s="6"/>
      <c r="AE618" s="6"/>
      <c r="AJ618" s="6"/>
      <c r="AO618" s="6"/>
      <c r="AT618" s="6"/>
      <c r="AY618" s="6"/>
      <c r="BD618" s="6"/>
      <c r="BI618" s="6"/>
      <c r="BN618" s="6"/>
      <c r="BS618" s="6"/>
      <c r="BX618" s="6"/>
      <c r="CC618" s="6"/>
      <c r="CH618" s="6"/>
      <c r="CM618" s="6"/>
      <c r="CR618" s="6"/>
      <c r="CW618" s="6"/>
    </row>
    <row r="619" spans="1:101" x14ac:dyDescent="0.25">
      <c r="A619" s="27"/>
      <c r="F619" s="6"/>
      <c r="K619" s="6"/>
      <c r="P619" s="6"/>
      <c r="U619" s="6"/>
      <c r="Z619" s="6"/>
      <c r="AE619" s="6"/>
      <c r="AJ619" s="6"/>
      <c r="AO619" s="6"/>
      <c r="AT619" s="6"/>
      <c r="AY619" s="6"/>
      <c r="BD619" s="6"/>
      <c r="BI619" s="6"/>
      <c r="BN619" s="6"/>
      <c r="BS619" s="6"/>
      <c r="BX619" s="6"/>
      <c r="CC619" s="6"/>
      <c r="CH619" s="6"/>
      <c r="CM619" s="6"/>
      <c r="CR619" s="6"/>
      <c r="CW619" s="6"/>
    </row>
    <row r="620" spans="1:101" x14ac:dyDescent="0.25">
      <c r="A620" s="27"/>
      <c r="F620" s="6"/>
      <c r="K620" s="6"/>
      <c r="P620" s="6"/>
      <c r="U620" s="6"/>
      <c r="Z620" s="6"/>
      <c r="AE620" s="6"/>
      <c r="AJ620" s="6"/>
      <c r="AO620" s="6"/>
      <c r="AT620" s="6"/>
      <c r="AY620" s="6"/>
      <c r="BD620" s="6"/>
      <c r="BI620" s="6"/>
      <c r="BN620" s="6"/>
      <c r="BS620" s="6"/>
      <c r="BX620" s="6"/>
      <c r="CC620" s="6"/>
      <c r="CH620" s="6"/>
      <c r="CM620" s="6"/>
      <c r="CR620" s="6"/>
      <c r="CW620" s="6"/>
    </row>
    <row r="621" spans="1:101" x14ac:dyDescent="0.25">
      <c r="A621" s="27"/>
      <c r="F621" s="6"/>
      <c r="K621" s="6"/>
      <c r="P621" s="6"/>
      <c r="U621" s="6"/>
      <c r="Z621" s="6"/>
      <c r="AE621" s="6"/>
      <c r="AJ621" s="6"/>
      <c r="AO621" s="6"/>
      <c r="AT621" s="6"/>
      <c r="AY621" s="6"/>
      <c r="BD621" s="6"/>
      <c r="BI621" s="6"/>
      <c r="BN621" s="6"/>
      <c r="BS621" s="6"/>
      <c r="BX621" s="6"/>
      <c r="CC621" s="6"/>
      <c r="CH621" s="6"/>
      <c r="CM621" s="6"/>
      <c r="CR621" s="6"/>
      <c r="CW621" s="6"/>
    </row>
    <row r="622" spans="1:101" x14ac:dyDescent="0.25">
      <c r="A622" s="27"/>
      <c r="F622" s="6"/>
      <c r="K622" s="6"/>
      <c r="P622" s="6"/>
      <c r="U622" s="6"/>
      <c r="Z622" s="6"/>
      <c r="AE622" s="6"/>
      <c r="AJ622" s="6"/>
      <c r="AO622" s="6"/>
      <c r="AT622" s="6"/>
      <c r="AY622" s="6"/>
      <c r="BD622" s="6"/>
      <c r="BI622" s="6"/>
      <c r="BN622" s="6"/>
      <c r="BS622" s="6"/>
      <c r="BX622" s="6"/>
      <c r="CC622" s="6"/>
      <c r="CH622" s="6"/>
      <c r="CM622" s="6"/>
      <c r="CR622" s="6"/>
      <c r="CW622" s="6"/>
    </row>
    <row r="623" spans="1:101" x14ac:dyDescent="0.25">
      <c r="A623" s="27"/>
      <c r="F623" s="6"/>
      <c r="K623" s="6"/>
      <c r="P623" s="6"/>
      <c r="U623" s="6"/>
      <c r="Z623" s="6"/>
      <c r="AE623" s="6"/>
      <c r="AJ623" s="6"/>
      <c r="AO623" s="6"/>
      <c r="AT623" s="6"/>
      <c r="AY623" s="6"/>
      <c r="BD623" s="6"/>
      <c r="BI623" s="6"/>
      <c r="BN623" s="6"/>
      <c r="BS623" s="6"/>
      <c r="BX623" s="6"/>
      <c r="CC623" s="6"/>
      <c r="CH623" s="6"/>
      <c r="CM623" s="6"/>
      <c r="CR623" s="6"/>
      <c r="CW623" s="6"/>
    </row>
    <row r="624" spans="1:101" x14ac:dyDescent="0.25">
      <c r="A624" s="27"/>
      <c r="F624" s="6"/>
      <c r="K624" s="6"/>
      <c r="P624" s="6"/>
      <c r="U624" s="6"/>
      <c r="Z624" s="6"/>
      <c r="AE624" s="6"/>
      <c r="AJ624" s="6"/>
      <c r="AO624" s="6"/>
      <c r="AT624" s="6"/>
      <c r="AY624" s="6"/>
      <c r="BD624" s="6"/>
      <c r="BI624" s="6"/>
      <c r="BN624" s="6"/>
      <c r="BS624" s="6"/>
      <c r="BX624" s="6"/>
      <c r="CC624" s="6"/>
      <c r="CH624" s="6"/>
      <c r="CM624" s="6"/>
      <c r="CR624" s="6"/>
      <c r="CW624" s="6"/>
    </row>
    <row r="625" spans="1:101" x14ac:dyDescent="0.25">
      <c r="A625" s="27"/>
      <c r="F625" s="6"/>
      <c r="K625" s="6"/>
      <c r="P625" s="6"/>
      <c r="U625" s="6"/>
      <c r="Z625" s="6"/>
      <c r="AE625" s="6"/>
      <c r="AJ625" s="6"/>
      <c r="AO625" s="6"/>
      <c r="AT625" s="6"/>
      <c r="AY625" s="6"/>
      <c r="BD625" s="6"/>
      <c r="BI625" s="6"/>
      <c r="BN625" s="6"/>
      <c r="BS625" s="6"/>
      <c r="BX625" s="6"/>
      <c r="CC625" s="6"/>
      <c r="CH625" s="6"/>
      <c r="CM625" s="6"/>
      <c r="CR625" s="6"/>
      <c r="CW625" s="6"/>
    </row>
    <row r="626" spans="1:101" x14ac:dyDescent="0.25">
      <c r="A626" s="27"/>
      <c r="F626" s="6"/>
      <c r="K626" s="6"/>
      <c r="P626" s="6"/>
      <c r="U626" s="6"/>
      <c r="Z626" s="6"/>
      <c r="AE626" s="6"/>
      <c r="AJ626" s="6"/>
      <c r="AO626" s="6"/>
      <c r="AT626" s="6"/>
      <c r="AY626" s="6"/>
      <c r="BD626" s="6"/>
      <c r="BI626" s="6"/>
      <c r="BN626" s="6"/>
      <c r="BS626" s="6"/>
      <c r="BX626" s="6"/>
      <c r="CC626" s="6"/>
      <c r="CH626" s="6"/>
      <c r="CM626" s="6"/>
      <c r="CR626" s="6"/>
      <c r="CW626" s="6"/>
    </row>
    <row r="627" spans="1:101" x14ac:dyDescent="0.25">
      <c r="A627" s="27"/>
      <c r="F627" s="6"/>
      <c r="K627" s="6"/>
      <c r="P627" s="6"/>
      <c r="U627" s="6"/>
      <c r="Z627" s="6"/>
      <c r="AE627" s="6"/>
      <c r="AJ627" s="6"/>
      <c r="AO627" s="6"/>
      <c r="AT627" s="6"/>
      <c r="AY627" s="6"/>
      <c r="BD627" s="6"/>
      <c r="BI627" s="6"/>
      <c r="BN627" s="6"/>
      <c r="BS627" s="6"/>
      <c r="BX627" s="6"/>
      <c r="CC627" s="6"/>
      <c r="CH627" s="6"/>
      <c r="CM627" s="6"/>
      <c r="CR627" s="6"/>
      <c r="CW627" s="6"/>
    </row>
    <row r="628" spans="1:101" x14ac:dyDescent="0.25">
      <c r="A628" s="27"/>
      <c r="F628" s="6"/>
      <c r="K628" s="6"/>
      <c r="P628" s="6"/>
      <c r="U628" s="6"/>
      <c r="Z628" s="6"/>
      <c r="AE628" s="6"/>
      <c r="AJ628" s="6"/>
      <c r="AO628" s="6"/>
      <c r="AT628" s="6"/>
      <c r="AY628" s="6"/>
      <c r="BD628" s="6"/>
      <c r="BI628" s="6"/>
      <c r="BN628" s="6"/>
      <c r="BS628" s="6"/>
      <c r="BX628" s="6"/>
      <c r="CC628" s="6"/>
      <c r="CH628" s="6"/>
      <c r="CM628" s="6"/>
      <c r="CR628" s="6"/>
      <c r="CW628" s="6"/>
    </row>
    <row r="629" spans="1:101" x14ac:dyDescent="0.25">
      <c r="A629" s="27"/>
      <c r="F629" s="6"/>
      <c r="K629" s="6"/>
      <c r="P629" s="6"/>
      <c r="U629" s="6"/>
      <c r="Z629" s="6"/>
      <c r="AE629" s="6"/>
      <c r="AJ629" s="6"/>
      <c r="AO629" s="6"/>
      <c r="AT629" s="6"/>
      <c r="AY629" s="6"/>
      <c r="BD629" s="6"/>
      <c r="BI629" s="6"/>
      <c r="BN629" s="6"/>
      <c r="BS629" s="6"/>
      <c r="BX629" s="6"/>
      <c r="CC629" s="6"/>
      <c r="CH629" s="6"/>
      <c r="CM629" s="6"/>
      <c r="CR629" s="6"/>
      <c r="CW629" s="6"/>
    </row>
    <row r="630" spans="1:101" x14ac:dyDescent="0.25">
      <c r="A630" s="27"/>
      <c r="F630" s="6"/>
      <c r="K630" s="6"/>
      <c r="P630" s="6"/>
      <c r="U630" s="6"/>
      <c r="Z630" s="6"/>
      <c r="AE630" s="6"/>
      <c r="AJ630" s="6"/>
      <c r="AO630" s="6"/>
      <c r="AT630" s="6"/>
      <c r="AY630" s="6"/>
      <c r="BD630" s="6"/>
      <c r="BI630" s="6"/>
      <c r="BN630" s="6"/>
      <c r="BS630" s="6"/>
      <c r="BX630" s="6"/>
      <c r="CC630" s="6"/>
      <c r="CH630" s="6"/>
      <c r="CM630" s="6"/>
      <c r="CR630" s="6"/>
      <c r="CW630" s="6"/>
    </row>
    <row r="631" spans="1:101" x14ac:dyDescent="0.25">
      <c r="A631" s="27"/>
      <c r="F631" s="6"/>
      <c r="K631" s="6"/>
      <c r="P631" s="6"/>
      <c r="U631" s="6"/>
      <c r="Z631" s="6"/>
      <c r="AE631" s="6"/>
      <c r="AJ631" s="6"/>
      <c r="AO631" s="6"/>
      <c r="AT631" s="6"/>
      <c r="AY631" s="6"/>
      <c r="BD631" s="6"/>
      <c r="BI631" s="6"/>
      <c r="BN631" s="6"/>
      <c r="BS631" s="6"/>
      <c r="BX631" s="6"/>
      <c r="CC631" s="6"/>
      <c r="CH631" s="6"/>
      <c r="CM631" s="6"/>
      <c r="CR631" s="6"/>
      <c r="CW631" s="6"/>
    </row>
    <row r="632" spans="1:101" x14ac:dyDescent="0.25">
      <c r="A632" s="27"/>
      <c r="F632" s="6"/>
      <c r="K632" s="6"/>
      <c r="P632" s="6"/>
      <c r="U632" s="6"/>
      <c r="Z632" s="6"/>
      <c r="AE632" s="6"/>
      <c r="AJ632" s="6"/>
      <c r="AO632" s="6"/>
      <c r="AT632" s="6"/>
      <c r="AY632" s="6"/>
      <c r="BD632" s="6"/>
      <c r="BI632" s="6"/>
      <c r="BN632" s="6"/>
      <c r="BS632" s="6"/>
      <c r="BX632" s="6"/>
      <c r="CC632" s="6"/>
      <c r="CH632" s="6"/>
      <c r="CM632" s="6"/>
      <c r="CR632" s="6"/>
      <c r="CW632" s="6"/>
    </row>
    <row r="633" spans="1:101" x14ac:dyDescent="0.25">
      <c r="A633" s="27"/>
      <c r="F633" s="6"/>
      <c r="K633" s="6"/>
      <c r="P633" s="6"/>
      <c r="U633" s="6"/>
      <c r="Z633" s="6"/>
      <c r="AE633" s="6"/>
      <c r="AJ633" s="6"/>
      <c r="AO633" s="6"/>
      <c r="AT633" s="6"/>
      <c r="AY633" s="6"/>
      <c r="BD633" s="6"/>
      <c r="BI633" s="6"/>
      <c r="BN633" s="6"/>
      <c r="BS633" s="6"/>
      <c r="BX633" s="6"/>
      <c r="CC633" s="6"/>
      <c r="CH633" s="6"/>
      <c r="CM633" s="6"/>
      <c r="CR633" s="6"/>
      <c r="CW633" s="6"/>
    </row>
    <row r="634" spans="1:101" x14ac:dyDescent="0.25">
      <c r="A634" s="27"/>
      <c r="F634" s="6"/>
      <c r="K634" s="6"/>
      <c r="P634" s="6"/>
      <c r="U634" s="6"/>
      <c r="Z634" s="6"/>
      <c r="AE634" s="6"/>
      <c r="AJ634" s="6"/>
      <c r="AO634" s="6"/>
      <c r="AT634" s="6"/>
      <c r="AY634" s="6"/>
      <c r="BD634" s="6"/>
      <c r="BI634" s="6"/>
      <c r="BN634" s="6"/>
      <c r="BS634" s="6"/>
      <c r="BX634" s="6"/>
      <c r="CC634" s="6"/>
      <c r="CH634" s="6"/>
      <c r="CM634" s="6"/>
      <c r="CR634" s="6"/>
      <c r="CW634" s="6"/>
    </row>
    <row r="635" spans="1:101" x14ac:dyDescent="0.25">
      <c r="A635" s="27"/>
      <c r="F635" s="6"/>
      <c r="K635" s="6"/>
      <c r="P635" s="6"/>
      <c r="U635" s="6"/>
      <c r="Z635" s="6"/>
      <c r="AE635" s="6"/>
      <c r="AJ635" s="6"/>
      <c r="AO635" s="6"/>
      <c r="AT635" s="6"/>
      <c r="AY635" s="6"/>
      <c r="BD635" s="6"/>
      <c r="BI635" s="6"/>
      <c r="BN635" s="6"/>
      <c r="BS635" s="6"/>
      <c r="BX635" s="6"/>
      <c r="CC635" s="6"/>
      <c r="CH635" s="6"/>
      <c r="CM635" s="6"/>
      <c r="CR635" s="6"/>
      <c r="CW635" s="6"/>
    </row>
    <row r="636" spans="1:101" x14ac:dyDescent="0.25">
      <c r="A636" s="27"/>
      <c r="F636" s="6"/>
      <c r="K636" s="6"/>
      <c r="P636" s="6"/>
      <c r="U636" s="6"/>
      <c r="Z636" s="6"/>
      <c r="AE636" s="6"/>
      <c r="AJ636" s="6"/>
      <c r="AO636" s="6"/>
      <c r="AT636" s="6"/>
      <c r="AY636" s="6"/>
      <c r="BD636" s="6"/>
      <c r="BI636" s="6"/>
      <c r="BN636" s="6"/>
      <c r="BS636" s="6"/>
      <c r="BX636" s="6"/>
      <c r="CC636" s="6"/>
      <c r="CH636" s="6"/>
      <c r="CM636" s="6"/>
      <c r="CR636" s="6"/>
      <c r="CW636" s="6"/>
    </row>
    <row r="637" spans="1:101" x14ac:dyDescent="0.25">
      <c r="A637" s="27"/>
      <c r="F637" s="6"/>
      <c r="K637" s="6"/>
      <c r="P637" s="6"/>
      <c r="U637" s="6"/>
      <c r="Z637" s="6"/>
      <c r="AE637" s="6"/>
      <c r="AJ637" s="6"/>
      <c r="AO637" s="6"/>
      <c r="AT637" s="6"/>
      <c r="AY637" s="6"/>
      <c r="BD637" s="6"/>
      <c r="BI637" s="6"/>
      <c r="BN637" s="6"/>
      <c r="BS637" s="6"/>
      <c r="BX637" s="6"/>
      <c r="CC637" s="6"/>
      <c r="CH637" s="6"/>
      <c r="CM637" s="6"/>
      <c r="CR637" s="6"/>
      <c r="CW637" s="6"/>
    </row>
    <row r="638" spans="1:101" x14ac:dyDescent="0.25">
      <c r="A638" s="27"/>
      <c r="F638" s="6"/>
      <c r="K638" s="6"/>
      <c r="P638" s="6"/>
      <c r="U638" s="6"/>
      <c r="Z638" s="6"/>
      <c r="AE638" s="6"/>
      <c r="AJ638" s="6"/>
      <c r="AO638" s="6"/>
      <c r="AT638" s="6"/>
      <c r="AY638" s="6"/>
      <c r="BD638" s="6"/>
      <c r="BI638" s="6"/>
      <c r="BN638" s="6"/>
      <c r="BS638" s="6"/>
      <c r="BX638" s="6"/>
      <c r="CC638" s="6"/>
      <c r="CH638" s="6"/>
      <c r="CM638" s="6"/>
      <c r="CR638" s="6"/>
      <c r="CW638" s="6"/>
    </row>
    <row r="639" spans="1:101" x14ac:dyDescent="0.25">
      <c r="A639" s="27"/>
      <c r="F639" s="6"/>
      <c r="K639" s="6"/>
      <c r="P639" s="6"/>
      <c r="U639" s="6"/>
      <c r="Z639" s="6"/>
      <c r="AE639" s="6"/>
      <c r="AJ639" s="6"/>
      <c r="AO639" s="6"/>
      <c r="AT639" s="6"/>
      <c r="AY639" s="6"/>
      <c r="BD639" s="6"/>
      <c r="BI639" s="6"/>
      <c r="BN639" s="6"/>
      <c r="BS639" s="6"/>
      <c r="BX639" s="6"/>
      <c r="CC639" s="6"/>
      <c r="CH639" s="6"/>
      <c r="CM639" s="6"/>
      <c r="CR639" s="6"/>
      <c r="CW639" s="6"/>
    </row>
    <row r="640" spans="1:101" x14ac:dyDescent="0.25">
      <c r="A640" s="27"/>
      <c r="F640" s="6"/>
      <c r="K640" s="6"/>
      <c r="P640" s="6"/>
      <c r="U640" s="6"/>
      <c r="Z640" s="6"/>
      <c r="AE640" s="6"/>
      <c r="AJ640" s="6"/>
      <c r="AO640" s="6"/>
      <c r="AT640" s="6"/>
      <c r="AY640" s="6"/>
      <c r="BD640" s="6"/>
      <c r="BI640" s="6"/>
      <c r="BN640" s="6"/>
      <c r="BS640" s="6"/>
      <c r="BX640" s="6"/>
      <c r="CC640" s="6"/>
      <c r="CH640" s="6"/>
      <c r="CM640" s="6"/>
      <c r="CR640" s="6"/>
      <c r="CW640" s="6"/>
    </row>
    <row r="641" spans="1:101" x14ac:dyDescent="0.25">
      <c r="A641" s="27"/>
      <c r="F641" s="6"/>
      <c r="K641" s="6"/>
      <c r="P641" s="6"/>
      <c r="U641" s="6"/>
      <c r="Z641" s="6"/>
      <c r="AE641" s="6"/>
      <c r="AJ641" s="6"/>
      <c r="AO641" s="6"/>
      <c r="AT641" s="6"/>
      <c r="AY641" s="6"/>
      <c r="BD641" s="6"/>
      <c r="BI641" s="6"/>
      <c r="BN641" s="6"/>
      <c r="BS641" s="6"/>
      <c r="BX641" s="6"/>
      <c r="CC641" s="6"/>
      <c r="CH641" s="6"/>
      <c r="CM641" s="6"/>
      <c r="CR641" s="6"/>
      <c r="CW641" s="6"/>
    </row>
    <row r="642" spans="1:101" x14ac:dyDescent="0.25">
      <c r="A642" s="27"/>
      <c r="F642" s="6"/>
      <c r="K642" s="6"/>
      <c r="P642" s="6"/>
      <c r="U642" s="6"/>
      <c r="Z642" s="6"/>
      <c r="AE642" s="6"/>
      <c r="AJ642" s="6"/>
      <c r="AO642" s="6"/>
      <c r="AT642" s="6"/>
      <c r="AY642" s="6"/>
      <c r="BD642" s="6"/>
      <c r="BI642" s="6"/>
      <c r="BN642" s="6"/>
      <c r="BS642" s="6"/>
      <c r="BX642" s="6"/>
      <c r="CC642" s="6"/>
      <c r="CH642" s="6"/>
      <c r="CM642" s="6"/>
      <c r="CR642" s="6"/>
      <c r="CW642" s="6"/>
    </row>
    <row r="643" spans="1:101" x14ac:dyDescent="0.25">
      <c r="A643" s="27"/>
      <c r="F643" s="6"/>
      <c r="K643" s="6"/>
      <c r="P643" s="6"/>
      <c r="U643" s="6"/>
      <c r="Z643" s="6"/>
      <c r="AE643" s="6"/>
      <c r="AJ643" s="6"/>
      <c r="AO643" s="6"/>
      <c r="AT643" s="6"/>
      <c r="AY643" s="6"/>
      <c r="BD643" s="6"/>
      <c r="BI643" s="6"/>
      <c r="BN643" s="6"/>
      <c r="BS643" s="6"/>
      <c r="BX643" s="6"/>
      <c r="CC643" s="6"/>
      <c r="CH643" s="6"/>
      <c r="CM643" s="6"/>
      <c r="CR643" s="6"/>
      <c r="CW643" s="6"/>
    </row>
    <row r="644" spans="1:101" x14ac:dyDescent="0.25">
      <c r="A644" s="27"/>
      <c r="F644" s="6"/>
      <c r="K644" s="6"/>
      <c r="P644" s="6"/>
      <c r="U644" s="6"/>
      <c r="Z644" s="6"/>
      <c r="AE644" s="6"/>
      <c r="AJ644" s="6"/>
      <c r="AO644" s="6"/>
      <c r="AT644" s="6"/>
      <c r="AY644" s="6"/>
      <c r="BD644" s="6"/>
      <c r="BI644" s="6"/>
      <c r="BN644" s="6"/>
      <c r="BS644" s="6"/>
      <c r="BX644" s="6"/>
      <c r="CC644" s="6"/>
      <c r="CH644" s="6"/>
      <c r="CM644" s="6"/>
      <c r="CR644" s="6"/>
      <c r="CW644" s="6"/>
    </row>
    <row r="645" spans="1:101" x14ac:dyDescent="0.25">
      <c r="A645" s="27"/>
      <c r="F645" s="6"/>
      <c r="K645" s="6"/>
      <c r="P645" s="6"/>
      <c r="U645" s="6"/>
      <c r="Z645" s="6"/>
      <c r="AE645" s="6"/>
      <c r="AJ645" s="6"/>
      <c r="AO645" s="6"/>
      <c r="AT645" s="6"/>
      <c r="AY645" s="6"/>
      <c r="BD645" s="6"/>
      <c r="BI645" s="6"/>
      <c r="BN645" s="6"/>
      <c r="BS645" s="6"/>
      <c r="BX645" s="6"/>
      <c r="CC645" s="6"/>
      <c r="CH645" s="6"/>
      <c r="CM645" s="6"/>
      <c r="CR645" s="6"/>
      <c r="CW645" s="6"/>
    </row>
    <row r="646" spans="1:101" x14ac:dyDescent="0.25">
      <c r="A646" s="27"/>
      <c r="F646" s="6"/>
      <c r="K646" s="6"/>
      <c r="P646" s="6"/>
      <c r="U646" s="6"/>
      <c r="Z646" s="6"/>
      <c r="AE646" s="6"/>
      <c r="AJ646" s="6"/>
      <c r="AO646" s="6"/>
      <c r="AT646" s="6"/>
      <c r="AY646" s="6"/>
      <c r="BD646" s="6"/>
      <c r="BI646" s="6"/>
      <c r="BN646" s="6"/>
      <c r="BS646" s="6"/>
      <c r="BX646" s="6"/>
      <c r="CC646" s="6"/>
      <c r="CH646" s="6"/>
      <c r="CM646" s="6"/>
      <c r="CR646" s="6"/>
      <c r="CW646" s="6"/>
    </row>
    <row r="647" spans="1:101" x14ac:dyDescent="0.25">
      <c r="A647" s="27"/>
      <c r="F647" s="6"/>
      <c r="K647" s="6"/>
      <c r="P647" s="6"/>
      <c r="U647" s="6"/>
      <c r="Z647" s="6"/>
      <c r="AE647" s="6"/>
      <c r="AJ647" s="6"/>
      <c r="AO647" s="6"/>
      <c r="AT647" s="6"/>
      <c r="AY647" s="6"/>
      <c r="BD647" s="6"/>
      <c r="BI647" s="6"/>
      <c r="BN647" s="6"/>
      <c r="BS647" s="6"/>
      <c r="BX647" s="6"/>
      <c r="CC647" s="6"/>
      <c r="CH647" s="6"/>
      <c r="CM647" s="6"/>
      <c r="CR647" s="6"/>
      <c r="CW647" s="6"/>
    </row>
    <row r="648" spans="1:101" x14ac:dyDescent="0.25">
      <c r="A648" s="27"/>
      <c r="F648" s="6"/>
      <c r="K648" s="6"/>
      <c r="P648" s="6"/>
      <c r="U648" s="6"/>
      <c r="Z648" s="6"/>
      <c r="AE648" s="6"/>
      <c r="AJ648" s="6"/>
      <c r="AO648" s="6"/>
      <c r="AT648" s="6"/>
      <c r="AY648" s="6"/>
      <c r="BD648" s="6"/>
      <c r="BI648" s="6"/>
      <c r="BN648" s="6"/>
      <c r="BS648" s="6"/>
      <c r="BX648" s="6"/>
      <c r="CC648" s="6"/>
      <c r="CH648" s="6"/>
      <c r="CM648" s="6"/>
      <c r="CR648" s="6"/>
      <c r="CW648" s="6"/>
    </row>
    <row r="649" spans="1:101" x14ac:dyDescent="0.25">
      <c r="A649" s="27"/>
      <c r="F649" s="6"/>
      <c r="K649" s="6"/>
      <c r="P649" s="6"/>
      <c r="U649" s="6"/>
      <c r="Z649" s="6"/>
      <c r="AE649" s="6"/>
      <c r="AJ649" s="6"/>
      <c r="AO649" s="6"/>
      <c r="AT649" s="6"/>
      <c r="AY649" s="6"/>
      <c r="BD649" s="6"/>
      <c r="BI649" s="6"/>
      <c r="BN649" s="6"/>
      <c r="BS649" s="6"/>
      <c r="BX649" s="6"/>
      <c r="CC649" s="6"/>
      <c r="CH649" s="6"/>
      <c r="CM649" s="6"/>
      <c r="CR649" s="6"/>
      <c r="CW649" s="6"/>
    </row>
    <row r="650" spans="1:101" x14ac:dyDescent="0.25">
      <c r="A650" s="27"/>
      <c r="F650" s="6"/>
      <c r="K650" s="6"/>
      <c r="P650" s="6"/>
      <c r="U650" s="6"/>
      <c r="Z650" s="6"/>
      <c r="AE650" s="6"/>
      <c r="AJ650" s="6"/>
      <c r="AO650" s="6"/>
      <c r="AT650" s="6"/>
      <c r="AY650" s="6"/>
      <c r="BD650" s="6"/>
      <c r="BI650" s="6"/>
      <c r="BN650" s="6"/>
      <c r="BS650" s="6"/>
      <c r="BX650" s="6"/>
      <c r="CC650" s="6"/>
      <c r="CH650" s="6"/>
      <c r="CM650" s="6"/>
      <c r="CR650" s="6"/>
      <c r="CW650" s="6"/>
    </row>
    <row r="651" spans="1:101" x14ac:dyDescent="0.25">
      <c r="A651" s="27"/>
      <c r="F651" s="6"/>
      <c r="K651" s="6"/>
      <c r="P651" s="6"/>
      <c r="U651" s="6"/>
      <c r="Z651" s="6"/>
      <c r="AE651" s="6"/>
      <c r="AJ651" s="6"/>
      <c r="AO651" s="6"/>
      <c r="AT651" s="6"/>
      <c r="AY651" s="6"/>
      <c r="BD651" s="6"/>
      <c r="BI651" s="6"/>
      <c r="BN651" s="6"/>
      <c r="BS651" s="6"/>
      <c r="BX651" s="6"/>
      <c r="CC651" s="6"/>
      <c r="CH651" s="6"/>
      <c r="CM651" s="6"/>
      <c r="CR651" s="6"/>
      <c r="CW651" s="6"/>
    </row>
    <row r="652" spans="1:101" x14ac:dyDescent="0.25">
      <c r="A652" s="27"/>
      <c r="F652" s="6"/>
      <c r="K652" s="6"/>
      <c r="P652" s="6"/>
      <c r="U652" s="6"/>
      <c r="Z652" s="6"/>
      <c r="AE652" s="6"/>
      <c r="AJ652" s="6"/>
      <c r="AO652" s="6"/>
      <c r="AT652" s="6"/>
      <c r="AY652" s="6"/>
      <c r="BD652" s="6"/>
      <c r="BI652" s="6"/>
      <c r="BN652" s="6"/>
      <c r="BS652" s="6"/>
      <c r="BX652" s="6"/>
      <c r="CC652" s="6"/>
      <c r="CH652" s="6"/>
      <c r="CM652" s="6"/>
      <c r="CR652" s="6"/>
      <c r="CW652" s="6"/>
    </row>
    <row r="653" spans="1:101" x14ac:dyDescent="0.25">
      <c r="A653" s="27"/>
      <c r="F653" s="6"/>
      <c r="K653" s="6"/>
      <c r="P653" s="6"/>
      <c r="U653" s="6"/>
      <c r="Z653" s="6"/>
      <c r="AE653" s="6"/>
      <c r="AJ653" s="6"/>
      <c r="AO653" s="6"/>
      <c r="AT653" s="6"/>
      <c r="AY653" s="6"/>
      <c r="BD653" s="6"/>
      <c r="BI653" s="6"/>
      <c r="BN653" s="6"/>
      <c r="BS653" s="6"/>
      <c r="BX653" s="6"/>
      <c r="CC653" s="6"/>
      <c r="CH653" s="6"/>
      <c r="CM653" s="6"/>
      <c r="CR653" s="6"/>
      <c r="CW653" s="6"/>
    </row>
    <row r="654" spans="1:101" x14ac:dyDescent="0.25">
      <c r="A654" s="27"/>
      <c r="F654" s="6"/>
      <c r="K654" s="6"/>
      <c r="P654" s="6"/>
      <c r="U654" s="6"/>
      <c r="Z654" s="6"/>
      <c r="AE654" s="6"/>
      <c r="AJ654" s="6"/>
      <c r="AO654" s="6"/>
      <c r="AT654" s="6"/>
      <c r="AY654" s="6"/>
      <c r="BD654" s="6"/>
      <c r="BI654" s="6"/>
      <c r="BN654" s="6"/>
      <c r="BS654" s="6"/>
      <c r="BX654" s="6"/>
      <c r="CC654" s="6"/>
      <c r="CH654" s="6"/>
      <c r="CM654" s="6"/>
      <c r="CR654" s="6"/>
      <c r="CW654" s="6"/>
    </row>
    <row r="655" spans="1:101" x14ac:dyDescent="0.25">
      <c r="A655" s="27"/>
      <c r="F655" s="6"/>
      <c r="K655" s="6"/>
      <c r="P655" s="6"/>
      <c r="U655" s="6"/>
      <c r="Z655" s="6"/>
      <c r="AE655" s="6"/>
      <c r="AJ655" s="6"/>
      <c r="AO655" s="6"/>
      <c r="AT655" s="6"/>
      <c r="AY655" s="6"/>
      <c r="BD655" s="6"/>
      <c r="BI655" s="6"/>
      <c r="BN655" s="6"/>
      <c r="BS655" s="6"/>
      <c r="BX655" s="6"/>
      <c r="CC655" s="6"/>
      <c r="CH655" s="6"/>
      <c r="CM655" s="6"/>
      <c r="CR655" s="6"/>
      <c r="CW655" s="6"/>
    </row>
    <row r="656" spans="1:101" x14ac:dyDescent="0.25">
      <c r="A656" s="27"/>
      <c r="F656" s="6"/>
      <c r="K656" s="6"/>
      <c r="P656" s="6"/>
      <c r="U656" s="6"/>
      <c r="Z656" s="6"/>
      <c r="AE656" s="6"/>
      <c r="AJ656" s="6"/>
      <c r="AO656" s="6"/>
      <c r="AT656" s="6"/>
      <c r="AY656" s="6"/>
      <c r="BD656" s="6"/>
      <c r="BI656" s="6"/>
      <c r="BN656" s="6"/>
      <c r="BS656" s="6"/>
      <c r="BX656" s="6"/>
      <c r="CC656" s="6"/>
      <c r="CH656" s="6"/>
      <c r="CM656" s="6"/>
      <c r="CR656" s="6"/>
      <c r="CW656" s="6"/>
    </row>
    <row r="657" spans="1:101" x14ac:dyDescent="0.25">
      <c r="A657" s="27"/>
      <c r="F657" s="6"/>
      <c r="K657" s="6"/>
      <c r="P657" s="6"/>
      <c r="U657" s="6"/>
      <c r="Z657" s="6"/>
      <c r="AE657" s="6"/>
      <c r="AJ657" s="6"/>
      <c r="AO657" s="6"/>
      <c r="AT657" s="6"/>
      <c r="AY657" s="6"/>
      <c r="BD657" s="6"/>
      <c r="BI657" s="6"/>
      <c r="BN657" s="6"/>
      <c r="BS657" s="6"/>
      <c r="BX657" s="6"/>
      <c r="CC657" s="6"/>
      <c r="CH657" s="6"/>
      <c r="CM657" s="6"/>
      <c r="CR657" s="6"/>
      <c r="CW657" s="6"/>
    </row>
    <row r="658" spans="1:101" x14ac:dyDescent="0.25">
      <c r="A658" s="27"/>
      <c r="F658" s="6"/>
      <c r="K658" s="6"/>
      <c r="P658" s="6"/>
      <c r="U658" s="6"/>
      <c r="Z658" s="6"/>
      <c r="AE658" s="6"/>
      <c r="AJ658" s="6"/>
      <c r="AO658" s="6"/>
      <c r="AT658" s="6"/>
      <c r="AY658" s="6"/>
      <c r="BD658" s="6"/>
      <c r="BI658" s="6"/>
      <c r="BN658" s="6"/>
      <c r="BS658" s="6"/>
      <c r="BX658" s="6"/>
      <c r="CC658" s="6"/>
      <c r="CH658" s="6"/>
      <c r="CM658" s="6"/>
      <c r="CR658" s="6"/>
      <c r="CW658" s="6"/>
    </row>
    <row r="659" spans="1:101" x14ac:dyDescent="0.25">
      <c r="A659" s="27"/>
      <c r="F659" s="6"/>
      <c r="K659" s="6"/>
      <c r="P659" s="6"/>
      <c r="U659" s="6"/>
      <c r="Z659" s="6"/>
      <c r="AE659" s="6"/>
      <c r="AJ659" s="6"/>
      <c r="AO659" s="6"/>
      <c r="AT659" s="6"/>
      <c r="AY659" s="6"/>
      <c r="BD659" s="6"/>
      <c r="BI659" s="6"/>
      <c r="BN659" s="6"/>
      <c r="BS659" s="6"/>
      <c r="BX659" s="6"/>
      <c r="CC659" s="6"/>
      <c r="CH659" s="6"/>
      <c r="CM659" s="6"/>
      <c r="CR659" s="6"/>
      <c r="CW659" s="6"/>
    </row>
    <row r="660" spans="1:101" x14ac:dyDescent="0.25">
      <c r="A660" s="27"/>
      <c r="F660" s="6"/>
      <c r="K660" s="6"/>
      <c r="P660" s="6"/>
      <c r="U660" s="6"/>
      <c r="Z660" s="6"/>
      <c r="AE660" s="6"/>
      <c r="AJ660" s="6"/>
      <c r="AO660" s="6"/>
      <c r="AT660" s="6"/>
      <c r="AY660" s="6"/>
      <c r="BD660" s="6"/>
      <c r="BI660" s="6"/>
      <c r="BN660" s="6"/>
      <c r="BS660" s="6"/>
      <c r="BX660" s="6"/>
      <c r="CC660" s="6"/>
      <c r="CH660" s="6"/>
      <c r="CM660" s="6"/>
      <c r="CR660" s="6"/>
      <c r="CW660" s="6"/>
    </row>
    <row r="661" spans="1:101" x14ac:dyDescent="0.25">
      <c r="A661" s="27"/>
      <c r="F661" s="6"/>
      <c r="K661" s="6"/>
      <c r="P661" s="6"/>
      <c r="U661" s="6"/>
      <c r="Z661" s="6"/>
      <c r="AE661" s="6"/>
      <c r="AJ661" s="6"/>
      <c r="AO661" s="6"/>
      <c r="AT661" s="6"/>
      <c r="AY661" s="6"/>
      <c r="BD661" s="6"/>
      <c r="BI661" s="6"/>
      <c r="BN661" s="6"/>
      <c r="BS661" s="6"/>
      <c r="BX661" s="6"/>
      <c r="CC661" s="6"/>
      <c r="CH661" s="6"/>
      <c r="CM661" s="6"/>
      <c r="CR661" s="6"/>
      <c r="CW661" s="6"/>
    </row>
    <row r="662" spans="1:101" x14ac:dyDescent="0.25">
      <c r="A662" s="27"/>
      <c r="F662" s="6"/>
      <c r="K662" s="6"/>
      <c r="P662" s="6"/>
      <c r="U662" s="6"/>
      <c r="Z662" s="6"/>
      <c r="AE662" s="6"/>
      <c r="AJ662" s="6"/>
      <c r="AO662" s="6"/>
      <c r="AT662" s="6"/>
      <c r="AY662" s="6"/>
      <c r="BD662" s="6"/>
      <c r="BI662" s="6"/>
      <c r="BN662" s="6"/>
      <c r="BS662" s="6"/>
      <c r="BX662" s="6"/>
      <c r="CC662" s="6"/>
      <c r="CH662" s="6"/>
      <c r="CM662" s="6"/>
      <c r="CR662" s="6"/>
      <c r="CW662" s="6"/>
    </row>
    <row r="663" spans="1:101" x14ac:dyDescent="0.25">
      <c r="A663" s="27"/>
      <c r="F663" s="6"/>
      <c r="K663" s="6"/>
      <c r="P663" s="6"/>
      <c r="U663" s="6"/>
      <c r="Z663" s="6"/>
      <c r="AE663" s="6"/>
      <c r="AJ663" s="6"/>
      <c r="AO663" s="6"/>
      <c r="AT663" s="6"/>
      <c r="AY663" s="6"/>
      <c r="BD663" s="6"/>
      <c r="BI663" s="6"/>
      <c r="BN663" s="6"/>
      <c r="BS663" s="6"/>
      <c r="BX663" s="6"/>
      <c r="CC663" s="6"/>
      <c r="CH663" s="6"/>
      <c r="CM663" s="6"/>
      <c r="CR663" s="6"/>
      <c r="CW663" s="6"/>
    </row>
    <row r="664" spans="1:101" x14ac:dyDescent="0.25">
      <c r="A664" s="27"/>
      <c r="F664" s="6"/>
      <c r="K664" s="6"/>
      <c r="P664" s="6"/>
      <c r="U664" s="6"/>
      <c r="Z664" s="6"/>
      <c r="AE664" s="6"/>
      <c r="AJ664" s="6"/>
      <c r="AO664" s="6"/>
      <c r="AT664" s="6"/>
      <c r="AY664" s="6"/>
      <c r="BD664" s="6"/>
      <c r="BI664" s="6"/>
      <c r="BN664" s="6"/>
      <c r="BS664" s="6"/>
      <c r="BX664" s="6"/>
      <c r="CC664" s="6"/>
      <c r="CH664" s="6"/>
      <c r="CM664" s="6"/>
      <c r="CR664" s="6"/>
      <c r="CW664" s="6"/>
    </row>
    <row r="665" spans="1:101" x14ac:dyDescent="0.25">
      <c r="A665" s="27"/>
      <c r="F665" s="6"/>
      <c r="K665" s="6"/>
      <c r="P665" s="6"/>
      <c r="U665" s="6"/>
      <c r="Z665" s="6"/>
      <c r="AE665" s="6"/>
      <c r="AJ665" s="6"/>
      <c r="AO665" s="6"/>
      <c r="AT665" s="6"/>
      <c r="AY665" s="6"/>
      <c r="BD665" s="6"/>
      <c r="BI665" s="6"/>
      <c r="BN665" s="6"/>
      <c r="BS665" s="6"/>
      <c r="BX665" s="6"/>
      <c r="CC665" s="6"/>
      <c r="CH665" s="6"/>
      <c r="CM665" s="6"/>
      <c r="CR665" s="6"/>
      <c r="CW665" s="6"/>
    </row>
    <row r="666" spans="1:101" x14ac:dyDescent="0.25">
      <c r="A666" s="27"/>
      <c r="F666" s="6"/>
      <c r="K666" s="6"/>
      <c r="P666" s="6"/>
      <c r="U666" s="6"/>
      <c r="Z666" s="6"/>
      <c r="AE666" s="6"/>
      <c r="AJ666" s="6"/>
      <c r="AO666" s="6"/>
      <c r="AT666" s="6"/>
      <c r="AY666" s="6"/>
      <c r="BD666" s="6"/>
      <c r="BI666" s="6"/>
      <c r="BN666" s="6"/>
      <c r="BS666" s="6"/>
      <c r="BX666" s="6"/>
      <c r="CC666" s="6"/>
      <c r="CH666" s="6"/>
      <c r="CM666" s="6"/>
      <c r="CR666" s="6"/>
      <c r="CW666" s="6"/>
    </row>
    <row r="667" spans="1:101" x14ac:dyDescent="0.25">
      <c r="A667" s="27"/>
      <c r="F667" s="6"/>
      <c r="K667" s="6"/>
      <c r="P667" s="6"/>
      <c r="U667" s="6"/>
      <c r="Z667" s="6"/>
      <c r="AE667" s="6"/>
      <c r="AJ667" s="6"/>
      <c r="AO667" s="6"/>
      <c r="AT667" s="6"/>
      <c r="AY667" s="6"/>
      <c r="BD667" s="6"/>
      <c r="BI667" s="6"/>
      <c r="BN667" s="6"/>
      <c r="BS667" s="6"/>
      <c r="BX667" s="6"/>
      <c r="CC667" s="6"/>
      <c r="CH667" s="6"/>
      <c r="CM667" s="6"/>
      <c r="CR667" s="6"/>
      <c r="CW667" s="6"/>
    </row>
    <row r="668" spans="1:101" x14ac:dyDescent="0.25">
      <c r="A668" s="27"/>
      <c r="F668" s="6"/>
      <c r="K668" s="6"/>
      <c r="P668" s="6"/>
      <c r="U668" s="6"/>
      <c r="Z668" s="6"/>
      <c r="AE668" s="6"/>
      <c r="AJ668" s="6"/>
      <c r="AO668" s="6"/>
      <c r="AT668" s="6"/>
      <c r="AY668" s="6"/>
      <c r="BD668" s="6"/>
      <c r="BI668" s="6"/>
      <c r="BN668" s="6"/>
      <c r="BS668" s="6"/>
      <c r="BX668" s="6"/>
      <c r="CC668" s="6"/>
      <c r="CH668" s="6"/>
      <c r="CM668" s="6"/>
      <c r="CR668" s="6"/>
      <c r="CW668" s="6"/>
    </row>
    <row r="669" spans="1:101" x14ac:dyDescent="0.25">
      <c r="A669" s="27"/>
      <c r="F669" s="6"/>
      <c r="K669" s="6"/>
      <c r="P669" s="6"/>
      <c r="U669" s="6"/>
      <c r="Z669" s="6"/>
      <c r="AE669" s="6"/>
      <c r="AJ669" s="6"/>
      <c r="AO669" s="6"/>
      <c r="AT669" s="6"/>
      <c r="AY669" s="6"/>
      <c r="BD669" s="6"/>
      <c r="BI669" s="6"/>
      <c r="BN669" s="6"/>
      <c r="BS669" s="6"/>
      <c r="BX669" s="6"/>
      <c r="CC669" s="6"/>
      <c r="CH669" s="6"/>
      <c r="CM669" s="6"/>
      <c r="CR669" s="6"/>
      <c r="CW669" s="6"/>
    </row>
    <row r="670" spans="1:101" x14ac:dyDescent="0.25">
      <c r="A670" s="27"/>
      <c r="F670" s="6"/>
      <c r="K670" s="6"/>
      <c r="P670" s="6"/>
      <c r="U670" s="6"/>
      <c r="Z670" s="6"/>
      <c r="AE670" s="6"/>
      <c r="AJ670" s="6"/>
      <c r="AO670" s="6"/>
      <c r="AT670" s="6"/>
      <c r="AY670" s="6"/>
      <c r="BD670" s="6"/>
      <c r="BI670" s="6"/>
      <c r="BN670" s="6"/>
      <c r="BS670" s="6"/>
      <c r="BX670" s="6"/>
      <c r="CC670" s="6"/>
      <c r="CH670" s="6"/>
      <c r="CM670" s="6"/>
      <c r="CR670" s="6"/>
      <c r="CW670" s="6"/>
    </row>
    <row r="671" spans="1:101" x14ac:dyDescent="0.25">
      <c r="A671" s="27"/>
      <c r="F671" s="6"/>
      <c r="K671" s="6"/>
      <c r="P671" s="6"/>
      <c r="U671" s="6"/>
      <c r="Z671" s="6"/>
      <c r="AE671" s="6"/>
      <c r="AJ671" s="6"/>
      <c r="AO671" s="6"/>
      <c r="AT671" s="6"/>
      <c r="AY671" s="6"/>
      <c r="BD671" s="6"/>
      <c r="BI671" s="6"/>
      <c r="BN671" s="6"/>
      <c r="BS671" s="6"/>
      <c r="BX671" s="6"/>
      <c r="CC671" s="6"/>
      <c r="CH671" s="6"/>
      <c r="CM671" s="6"/>
      <c r="CR671" s="6"/>
      <c r="CW671" s="6"/>
    </row>
    <row r="672" spans="1:101" x14ac:dyDescent="0.25">
      <c r="A672" s="27"/>
      <c r="F672" s="6"/>
      <c r="K672" s="6"/>
      <c r="P672" s="6"/>
      <c r="U672" s="6"/>
      <c r="Z672" s="6"/>
      <c r="AE672" s="6"/>
      <c r="AJ672" s="6"/>
      <c r="AO672" s="6"/>
      <c r="AT672" s="6"/>
      <c r="AY672" s="6"/>
      <c r="BD672" s="6"/>
      <c r="BI672" s="6"/>
      <c r="BN672" s="6"/>
      <c r="BS672" s="6"/>
      <c r="BX672" s="6"/>
      <c r="CC672" s="6"/>
      <c r="CH672" s="6"/>
      <c r="CM672" s="6"/>
      <c r="CR672" s="6"/>
      <c r="CW672" s="6"/>
    </row>
    <row r="673" spans="1:101" x14ac:dyDescent="0.25">
      <c r="A673" s="27"/>
      <c r="F673" s="6"/>
      <c r="K673" s="6"/>
      <c r="P673" s="6"/>
      <c r="U673" s="6"/>
      <c r="Z673" s="6"/>
      <c r="AE673" s="6"/>
      <c r="AJ673" s="6"/>
      <c r="AO673" s="6"/>
      <c r="AT673" s="6"/>
      <c r="AY673" s="6"/>
      <c r="BD673" s="6"/>
      <c r="BI673" s="6"/>
      <c r="BN673" s="6"/>
      <c r="BS673" s="6"/>
      <c r="BX673" s="6"/>
      <c r="CC673" s="6"/>
      <c r="CH673" s="6"/>
      <c r="CM673" s="6"/>
      <c r="CR673" s="6"/>
      <c r="CW673" s="6"/>
    </row>
    <row r="674" spans="1:101" x14ac:dyDescent="0.25">
      <c r="A674" s="27"/>
      <c r="F674" s="6"/>
      <c r="K674" s="6"/>
      <c r="P674" s="6"/>
      <c r="U674" s="6"/>
      <c r="Z674" s="6"/>
      <c r="AE674" s="6"/>
      <c r="AJ674" s="6"/>
      <c r="AO674" s="6"/>
      <c r="AT674" s="6"/>
      <c r="AY674" s="6"/>
      <c r="BD674" s="6"/>
      <c r="BI674" s="6"/>
      <c r="BN674" s="6"/>
      <c r="BS674" s="6"/>
      <c r="BX674" s="6"/>
      <c r="CC674" s="6"/>
      <c r="CH674" s="6"/>
      <c r="CM674" s="6"/>
      <c r="CR674" s="6"/>
      <c r="CW674" s="6"/>
    </row>
    <row r="675" spans="1:101" x14ac:dyDescent="0.25">
      <c r="A675" s="27"/>
      <c r="F675" s="6"/>
      <c r="K675" s="6"/>
      <c r="P675" s="6"/>
      <c r="U675" s="6"/>
      <c r="Z675" s="6"/>
      <c r="AE675" s="6"/>
      <c r="AJ675" s="6"/>
      <c r="AO675" s="6"/>
      <c r="AT675" s="6"/>
      <c r="AY675" s="6"/>
      <c r="BD675" s="6"/>
      <c r="BI675" s="6"/>
      <c r="BN675" s="6"/>
      <c r="BS675" s="6"/>
      <c r="BX675" s="6"/>
      <c r="CC675" s="6"/>
      <c r="CH675" s="6"/>
      <c r="CM675" s="6"/>
      <c r="CR675" s="6"/>
      <c r="CW675" s="6"/>
    </row>
    <row r="676" spans="1:101" x14ac:dyDescent="0.25">
      <c r="A676" s="27"/>
      <c r="F676" s="6"/>
      <c r="K676" s="6"/>
      <c r="P676" s="6"/>
      <c r="U676" s="6"/>
      <c r="Z676" s="6"/>
      <c r="AE676" s="6"/>
      <c r="AJ676" s="6"/>
      <c r="AO676" s="6"/>
      <c r="AT676" s="6"/>
      <c r="AY676" s="6"/>
      <c r="BD676" s="6"/>
      <c r="BI676" s="6"/>
      <c r="BN676" s="6"/>
      <c r="BS676" s="6"/>
      <c r="BX676" s="6"/>
      <c r="CC676" s="6"/>
      <c r="CH676" s="6"/>
      <c r="CM676" s="6"/>
      <c r="CR676" s="6"/>
      <c r="CW676" s="6"/>
    </row>
    <row r="677" spans="1:101" x14ac:dyDescent="0.25">
      <c r="A677" s="27"/>
      <c r="F677" s="6"/>
      <c r="K677" s="6"/>
      <c r="P677" s="6"/>
      <c r="U677" s="6"/>
      <c r="Z677" s="6"/>
      <c r="AE677" s="6"/>
      <c r="AJ677" s="6"/>
      <c r="AO677" s="6"/>
      <c r="AT677" s="6"/>
      <c r="AY677" s="6"/>
      <c r="BD677" s="6"/>
      <c r="BI677" s="6"/>
      <c r="BN677" s="6"/>
      <c r="BS677" s="6"/>
      <c r="BX677" s="6"/>
      <c r="CC677" s="6"/>
      <c r="CH677" s="6"/>
      <c r="CM677" s="6"/>
      <c r="CR677" s="6"/>
      <c r="CW677" s="6"/>
    </row>
    <row r="678" spans="1:101" x14ac:dyDescent="0.25">
      <c r="A678" s="27"/>
      <c r="F678" s="6"/>
      <c r="K678" s="6"/>
      <c r="P678" s="6"/>
      <c r="U678" s="6"/>
      <c r="Z678" s="6"/>
      <c r="AE678" s="6"/>
      <c r="AJ678" s="6"/>
      <c r="AO678" s="6"/>
      <c r="AT678" s="6"/>
      <c r="AY678" s="6"/>
      <c r="BD678" s="6"/>
      <c r="BI678" s="6"/>
      <c r="BN678" s="6"/>
      <c r="BS678" s="6"/>
      <c r="BX678" s="6"/>
      <c r="CC678" s="6"/>
      <c r="CH678" s="6"/>
      <c r="CM678" s="6"/>
      <c r="CR678" s="6"/>
      <c r="CW678" s="6"/>
    </row>
    <row r="679" spans="1:101" x14ac:dyDescent="0.25">
      <c r="A679" s="27"/>
      <c r="F679" s="6"/>
      <c r="K679" s="6"/>
      <c r="P679" s="6"/>
      <c r="U679" s="6"/>
      <c r="Z679" s="6"/>
      <c r="AE679" s="6"/>
      <c r="AJ679" s="6"/>
      <c r="AO679" s="6"/>
      <c r="AT679" s="6"/>
      <c r="AY679" s="6"/>
      <c r="BD679" s="6"/>
      <c r="BI679" s="6"/>
      <c r="BN679" s="6"/>
      <c r="BS679" s="6"/>
      <c r="BX679" s="6"/>
      <c r="CC679" s="6"/>
      <c r="CH679" s="6"/>
      <c r="CM679" s="6"/>
      <c r="CR679" s="6"/>
      <c r="CW679" s="6"/>
    </row>
    <row r="680" spans="1:101" x14ac:dyDescent="0.25">
      <c r="A680" s="27"/>
      <c r="F680" s="6"/>
      <c r="K680" s="6"/>
      <c r="P680" s="6"/>
      <c r="U680" s="6"/>
      <c r="Z680" s="6"/>
      <c r="AE680" s="6"/>
      <c r="AJ680" s="6"/>
      <c r="AO680" s="6"/>
      <c r="AT680" s="6"/>
      <c r="AY680" s="6"/>
      <c r="BD680" s="6"/>
      <c r="BI680" s="6"/>
      <c r="BN680" s="6"/>
      <c r="BS680" s="6"/>
      <c r="BX680" s="6"/>
      <c r="CC680" s="6"/>
      <c r="CH680" s="6"/>
      <c r="CM680" s="6"/>
      <c r="CR680" s="6"/>
      <c r="CW680" s="6"/>
    </row>
    <row r="681" spans="1:101" x14ac:dyDescent="0.25">
      <c r="A681" s="27"/>
      <c r="F681" s="6"/>
      <c r="K681" s="6"/>
      <c r="P681" s="6"/>
      <c r="U681" s="6"/>
      <c r="Z681" s="6"/>
      <c r="AE681" s="6"/>
      <c r="AJ681" s="6"/>
      <c r="AO681" s="6"/>
      <c r="AT681" s="6"/>
      <c r="AY681" s="6"/>
      <c r="BD681" s="6"/>
      <c r="BI681" s="6"/>
      <c r="BN681" s="6"/>
      <c r="BS681" s="6"/>
      <c r="BX681" s="6"/>
      <c r="CC681" s="6"/>
      <c r="CH681" s="6"/>
      <c r="CM681" s="6"/>
      <c r="CR681" s="6"/>
      <c r="CW681" s="6"/>
    </row>
    <row r="682" spans="1:101" x14ac:dyDescent="0.25">
      <c r="A682" s="27"/>
      <c r="F682" s="6"/>
      <c r="K682" s="6"/>
      <c r="P682" s="6"/>
      <c r="U682" s="6"/>
      <c r="Z682" s="6"/>
      <c r="AE682" s="6"/>
      <c r="AJ682" s="6"/>
      <c r="AO682" s="6"/>
      <c r="AT682" s="6"/>
      <c r="AY682" s="6"/>
      <c r="BD682" s="6"/>
      <c r="BI682" s="6"/>
      <c r="BN682" s="6"/>
      <c r="BS682" s="6"/>
      <c r="BX682" s="6"/>
      <c r="CC682" s="6"/>
      <c r="CH682" s="6"/>
      <c r="CM682" s="6"/>
      <c r="CR682" s="6"/>
      <c r="CW682" s="6"/>
    </row>
    <row r="683" spans="1:101" x14ac:dyDescent="0.25">
      <c r="A683" s="27"/>
      <c r="F683" s="6"/>
      <c r="K683" s="6"/>
      <c r="P683" s="6"/>
      <c r="U683" s="6"/>
      <c r="Z683" s="6"/>
      <c r="AE683" s="6"/>
      <c r="AJ683" s="6"/>
      <c r="AO683" s="6"/>
      <c r="AT683" s="6"/>
      <c r="AY683" s="6"/>
      <c r="BD683" s="6"/>
      <c r="BI683" s="6"/>
      <c r="BN683" s="6"/>
      <c r="BS683" s="6"/>
      <c r="BX683" s="6"/>
      <c r="CC683" s="6"/>
      <c r="CH683" s="6"/>
      <c r="CM683" s="6"/>
      <c r="CR683" s="6"/>
      <c r="CW683" s="6"/>
    </row>
    <row r="684" spans="1:101" x14ac:dyDescent="0.25">
      <c r="A684" s="27"/>
      <c r="F684" s="6"/>
      <c r="K684" s="6"/>
      <c r="P684" s="6"/>
      <c r="U684" s="6"/>
      <c r="Z684" s="6"/>
      <c r="AE684" s="6"/>
      <c r="AJ684" s="6"/>
      <c r="AO684" s="6"/>
      <c r="AT684" s="6"/>
      <c r="AY684" s="6"/>
      <c r="BD684" s="6"/>
      <c r="BI684" s="6"/>
      <c r="BN684" s="6"/>
      <c r="BS684" s="6"/>
      <c r="BX684" s="6"/>
      <c r="CC684" s="6"/>
      <c r="CH684" s="6"/>
      <c r="CM684" s="6"/>
      <c r="CR684" s="6"/>
      <c r="CW684" s="6"/>
    </row>
    <row r="685" spans="1:101" x14ac:dyDescent="0.25">
      <c r="A685" s="27"/>
      <c r="F685" s="6"/>
      <c r="K685" s="6"/>
      <c r="P685" s="6"/>
      <c r="U685" s="6"/>
      <c r="Z685" s="6"/>
      <c r="AE685" s="6"/>
      <c r="AJ685" s="6"/>
      <c r="AO685" s="6"/>
      <c r="AT685" s="6"/>
      <c r="AY685" s="6"/>
      <c r="BD685" s="6"/>
      <c r="BI685" s="6"/>
      <c r="BN685" s="6"/>
      <c r="BS685" s="6"/>
      <c r="BX685" s="6"/>
      <c r="CC685" s="6"/>
      <c r="CH685" s="6"/>
      <c r="CM685" s="6"/>
      <c r="CR685" s="6"/>
      <c r="CW685" s="6"/>
    </row>
    <row r="686" spans="1:101" x14ac:dyDescent="0.25">
      <c r="A686" s="27"/>
      <c r="F686" s="6"/>
      <c r="K686" s="6"/>
      <c r="P686" s="6"/>
      <c r="U686" s="6"/>
      <c r="Z686" s="6"/>
      <c r="AE686" s="6"/>
      <c r="AJ686" s="6"/>
      <c r="AO686" s="6"/>
      <c r="AT686" s="6"/>
      <c r="AY686" s="6"/>
      <c r="BD686" s="6"/>
      <c r="BI686" s="6"/>
      <c r="BN686" s="6"/>
      <c r="BS686" s="6"/>
      <c r="BX686" s="6"/>
      <c r="CC686" s="6"/>
      <c r="CH686" s="6"/>
      <c r="CM686" s="6"/>
      <c r="CR686" s="6"/>
      <c r="CW686" s="6"/>
    </row>
    <row r="687" spans="1:101" x14ac:dyDescent="0.25">
      <c r="A687" s="27"/>
      <c r="F687" s="6"/>
      <c r="K687" s="6"/>
      <c r="P687" s="6"/>
      <c r="U687" s="6"/>
      <c r="Z687" s="6"/>
      <c r="AE687" s="6"/>
      <c r="AJ687" s="6"/>
      <c r="AO687" s="6"/>
      <c r="AT687" s="6"/>
      <c r="AY687" s="6"/>
      <c r="BD687" s="6"/>
      <c r="BI687" s="6"/>
      <c r="BN687" s="6"/>
      <c r="BS687" s="6"/>
      <c r="BX687" s="6"/>
      <c r="CC687" s="6"/>
      <c r="CH687" s="6"/>
      <c r="CM687" s="6"/>
      <c r="CR687" s="6"/>
      <c r="CW687" s="6"/>
    </row>
    <row r="688" spans="1:101" x14ac:dyDescent="0.25">
      <c r="A688" s="27"/>
      <c r="F688" s="6"/>
      <c r="K688" s="6"/>
      <c r="P688" s="6"/>
      <c r="U688" s="6"/>
      <c r="Z688" s="6"/>
      <c r="AE688" s="6"/>
      <c r="AJ688" s="6"/>
      <c r="AO688" s="6"/>
      <c r="AT688" s="6"/>
      <c r="AY688" s="6"/>
      <c r="BD688" s="6"/>
      <c r="BI688" s="6"/>
      <c r="BN688" s="6"/>
      <c r="BS688" s="6"/>
      <c r="BX688" s="6"/>
      <c r="CC688" s="6"/>
      <c r="CH688" s="6"/>
      <c r="CM688" s="6"/>
      <c r="CR688" s="6"/>
      <c r="CW688" s="6"/>
    </row>
    <row r="689" spans="1:101" x14ac:dyDescent="0.25">
      <c r="A689" s="27"/>
      <c r="F689" s="6"/>
      <c r="K689" s="6"/>
      <c r="P689" s="6"/>
      <c r="U689" s="6"/>
      <c r="Z689" s="6"/>
      <c r="AE689" s="6"/>
      <c r="AJ689" s="6"/>
      <c r="AO689" s="6"/>
      <c r="AT689" s="6"/>
      <c r="AY689" s="6"/>
      <c r="BD689" s="6"/>
      <c r="BI689" s="6"/>
      <c r="BN689" s="6"/>
      <c r="BS689" s="6"/>
      <c r="BX689" s="6"/>
      <c r="CC689" s="6"/>
      <c r="CH689" s="6"/>
      <c r="CM689" s="6"/>
      <c r="CR689" s="6"/>
      <c r="CW689" s="6"/>
    </row>
    <row r="690" spans="1:101" x14ac:dyDescent="0.25">
      <c r="A690" s="27"/>
      <c r="F690" s="6"/>
      <c r="K690" s="6"/>
      <c r="P690" s="6"/>
      <c r="U690" s="6"/>
      <c r="Z690" s="6"/>
      <c r="AE690" s="6"/>
      <c r="AJ690" s="6"/>
      <c r="AO690" s="6"/>
      <c r="AT690" s="6"/>
      <c r="AY690" s="6"/>
      <c r="BD690" s="6"/>
      <c r="BI690" s="6"/>
      <c r="BN690" s="6"/>
      <c r="BS690" s="6"/>
      <c r="BX690" s="6"/>
      <c r="CC690" s="6"/>
      <c r="CH690" s="6"/>
      <c r="CM690" s="6"/>
      <c r="CR690" s="6"/>
      <c r="CW690" s="6"/>
    </row>
    <row r="691" spans="1:101" x14ac:dyDescent="0.25">
      <c r="A691" s="27"/>
      <c r="F691" s="6"/>
      <c r="K691" s="6"/>
      <c r="P691" s="6"/>
      <c r="U691" s="6"/>
      <c r="Z691" s="6"/>
      <c r="AE691" s="6"/>
      <c r="AJ691" s="6"/>
      <c r="AO691" s="6"/>
      <c r="AT691" s="6"/>
      <c r="AY691" s="6"/>
      <c r="BD691" s="6"/>
      <c r="BI691" s="6"/>
      <c r="BN691" s="6"/>
      <c r="BS691" s="6"/>
      <c r="BX691" s="6"/>
      <c r="CC691" s="6"/>
      <c r="CH691" s="6"/>
      <c r="CM691" s="6"/>
      <c r="CR691" s="6"/>
      <c r="CW691" s="6"/>
    </row>
    <row r="692" spans="1:101" x14ac:dyDescent="0.25">
      <c r="A692" s="27"/>
      <c r="F692" s="6"/>
      <c r="K692" s="6"/>
      <c r="P692" s="6"/>
      <c r="U692" s="6"/>
      <c r="Z692" s="6"/>
      <c r="AE692" s="6"/>
      <c r="AJ692" s="6"/>
      <c r="AO692" s="6"/>
      <c r="AT692" s="6"/>
      <c r="AY692" s="6"/>
      <c r="BD692" s="6"/>
      <c r="BI692" s="6"/>
      <c r="BN692" s="6"/>
      <c r="BS692" s="6"/>
      <c r="BX692" s="6"/>
      <c r="CC692" s="6"/>
      <c r="CH692" s="6"/>
      <c r="CM692" s="6"/>
      <c r="CR692" s="6"/>
      <c r="CW692" s="6"/>
    </row>
    <row r="693" spans="1:101" x14ac:dyDescent="0.25">
      <c r="A693" s="27"/>
      <c r="F693" s="6"/>
      <c r="K693" s="6"/>
      <c r="P693" s="6"/>
      <c r="U693" s="6"/>
      <c r="Z693" s="6"/>
      <c r="AE693" s="6"/>
      <c r="AJ693" s="6"/>
      <c r="AO693" s="6"/>
      <c r="AT693" s="6"/>
      <c r="AY693" s="6"/>
      <c r="BD693" s="6"/>
      <c r="BI693" s="6"/>
      <c r="BN693" s="6"/>
      <c r="BS693" s="6"/>
      <c r="BX693" s="6"/>
      <c r="CC693" s="6"/>
      <c r="CH693" s="6"/>
      <c r="CM693" s="6"/>
      <c r="CR693" s="6"/>
      <c r="CW693" s="6"/>
    </row>
    <row r="694" spans="1:101" x14ac:dyDescent="0.25">
      <c r="A694" s="27"/>
      <c r="F694" s="6"/>
      <c r="K694" s="6"/>
      <c r="P694" s="6"/>
      <c r="U694" s="6"/>
      <c r="Z694" s="6"/>
      <c r="AE694" s="6"/>
      <c r="AJ694" s="6"/>
      <c r="AO694" s="6"/>
      <c r="AT694" s="6"/>
      <c r="AY694" s="6"/>
      <c r="BD694" s="6"/>
      <c r="BI694" s="6"/>
      <c r="BN694" s="6"/>
      <c r="BS694" s="6"/>
      <c r="BX694" s="6"/>
      <c r="CC694" s="6"/>
      <c r="CH694" s="6"/>
      <c r="CM694" s="6"/>
      <c r="CR694" s="6"/>
      <c r="CW694" s="6"/>
    </row>
    <row r="695" spans="1:101" x14ac:dyDescent="0.25">
      <c r="A695" s="27"/>
      <c r="F695" s="6"/>
      <c r="K695" s="6"/>
      <c r="P695" s="6"/>
      <c r="U695" s="6"/>
      <c r="Z695" s="6"/>
      <c r="AE695" s="6"/>
      <c r="AJ695" s="6"/>
      <c r="AO695" s="6"/>
      <c r="AT695" s="6"/>
      <c r="AY695" s="6"/>
      <c r="BD695" s="6"/>
      <c r="BI695" s="6"/>
      <c r="BN695" s="6"/>
      <c r="BS695" s="6"/>
      <c r="BX695" s="6"/>
      <c r="CC695" s="6"/>
      <c r="CH695" s="6"/>
      <c r="CM695" s="6"/>
      <c r="CR695" s="6"/>
      <c r="CW695" s="6"/>
    </row>
    <row r="696" spans="1:101" x14ac:dyDescent="0.25">
      <c r="A696" s="27"/>
      <c r="F696" s="6"/>
      <c r="K696" s="6"/>
      <c r="P696" s="6"/>
      <c r="U696" s="6"/>
      <c r="Z696" s="6"/>
      <c r="AE696" s="6"/>
      <c r="AJ696" s="6"/>
      <c r="AO696" s="6"/>
      <c r="AT696" s="6"/>
      <c r="AY696" s="6"/>
      <c r="BD696" s="6"/>
      <c r="BI696" s="6"/>
      <c r="BN696" s="6"/>
      <c r="BS696" s="6"/>
      <c r="BX696" s="6"/>
      <c r="CC696" s="6"/>
      <c r="CH696" s="6"/>
      <c r="CM696" s="6"/>
      <c r="CR696" s="6"/>
      <c r="CW696" s="6"/>
    </row>
    <row r="697" spans="1:101" x14ac:dyDescent="0.25">
      <c r="A697" s="27"/>
      <c r="F697" s="6"/>
      <c r="K697" s="6"/>
      <c r="P697" s="6"/>
      <c r="U697" s="6"/>
      <c r="Z697" s="6"/>
      <c r="AE697" s="6"/>
      <c r="AJ697" s="6"/>
      <c r="AO697" s="6"/>
      <c r="AT697" s="6"/>
      <c r="AY697" s="6"/>
      <c r="BD697" s="6"/>
      <c r="BI697" s="6"/>
      <c r="BN697" s="6"/>
      <c r="BS697" s="6"/>
      <c r="BX697" s="6"/>
      <c r="CC697" s="6"/>
      <c r="CH697" s="6"/>
      <c r="CM697" s="6"/>
      <c r="CR697" s="6"/>
      <c r="CW697" s="6"/>
    </row>
    <row r="698" spans="1:101" x14ac:dyDescent="0.25">
      <c r="A698" s="27"/>
      <c r="F698" s="6"/>
      <c r="K698" s="6"/>
      <c r="P698" s="6"/>
      <c r="U698" s="6"/>
      <c r="Z698" s="6"/>
      <c r="AE698" s="6"/>
      <c r="AJ698" s="6"/>
      <c r="AO698" s="6"/>
      <c r="AT698" s="6"/>
      <c r="AY698" s="6"/>
      <c r="BD698" s="6"/>
      <c r="BI698" s="6"/>
      <c r="BN698" s="6"/>
      <c r="BS698" s="6"/>
      <c r="BX698" s="6"/>
      <c r="CC698" s="6"/>
      <c r="CH698" s="6"/>
      <c r="CM698" s="6"/>
      <c r="CR698" s="6"/>
      <c r="CW698" s="6"/>
    </row>
    <row r="699" spans="1:101" x14ac:dyDescent="0.25">
      <c r="A699" s="27"/>
      <c r="F699" s="6"/>
      <c r="K699" s="6"/>
      <c r="P699" s="6"/>
      <c r="U699" s="6"/>
      <c r="Z699" s="6"/>
      <c r="AE699" s="6"/>
      <c r="AJ699" s="6"/>
      <c r="AO699" s="6"/>
      <c r="AT699" s="6"/>
      <c r="AY699" s="6"/>
      <c r="BD699" s="6"/>
      <c r="BI699" s="6"/>
      <c r="BN699" s="6"/>
      <c r="BS699" s="6"/>
      <c r="BX699" s="6"/>
      <c r="CC699" s="6"/>
      <c r="CH699" s="6"/>
      <c r="CM699" s="6"/>
      <c r="CR699" s="6"/>
      <c r="CW699" s="6"/>
    </row>
    <row r="700" spans="1:101" x14ac:dyDescent="0.25">
      <c r="A700" s="27"/>
      <c r="F700" s="6"/>
      <c r="K700" s="6"/>
      <c r="P700" s="6"/>
      <c r="U700" s="6"/>
      <c r="Z700" s="6"/>
      <c r="AE700" s="6"/>
      <c r="AJ700" s="6"/>
      <c r="AO700" s="6"/>
      <c r="AT700" s="6"/>
      <c r="AY700" s="6"/>
      <c r="BD700" s="6"/>
      <c r="BI700" s="6"/>
      <c r="BN700" s="6"/>
      <c r="BS700" s="6"/>
      <c r="BX700" s="6"/>
      <c r="CC700" s="6"/>
      <c r="CH700" s="6"/>
      <c r="CM700" s="6"/>
      <c r="CR700" s="6"/>
      <c r="CW700" s="6"/>
    </row>
    <row r="701" spans="1:101" x14ac:dyDescent="0.25">
      <c r="A701" s="27"/>
      <c r="F701" s="6"/>
      <c r="K701" s="6"/>
      <c r="P701" s="6"/>
      <c r="U701" s="6"/>
      <c r="Z701" s="6"/>
      <c r="AE701" s="6"/>
      <c r="AJ701" s="6"/>
      <c r="AO701" s="6"/>
      <c r="AT701" s="6"/>
      <c r="AY701" s="6"/>
      <c r="BD701" s="6"/>
      <c r="BI701" s="6"/>
      <c r="BN701" s="6"/>
      <c r="BS701" s="6"/>
      <c r="BX701" s="6"/>
      <c r="CC701" s="6"/>
      <c r="CH701" s="6"/>
      <c r="CM701" s="6"/>
      <c r="CR701" s="6"/>
      <c r="CW701" s="6"/>
    </row>
    <row r="702" spans="1:101" x14ac:dyDescent="0.25">
      <c r="A702" s="27"/>
      <c r="F702" s="6"/>
      <c r="K702" s="6"/>
      <c r="P702" s="6"/>
      <c r="U702" s="6"/>
      <c r="Z702" s="6"/>
      <c r="AE702" s="6"/>
      <c r="AJ702" s="6"/>
      <c r="AO702" s="6"/>
      <c r="AT702" s="6"/>
      <c r="AY702" s="6"/>
      <c r="BD702" s="6"/>
      <c r="BI702" s="6"/>
      <c r="BN702" s="6"/>
      <c r="BS702" s="6"/>
      <c r="BX702" s="6"/>
      <c r="CC702" s="6"/>
      <c r="CH702" s="6"/>
      <c r="CM702" s="6"/>
      <c r="CR702" s="6"/>
      <c r="CW702" s="6"/>
    </row>
    <row r="703" spans="1:101" x14ac:dyDescent="0.25">
      <c r="A703" s="27"/>
      <c r="F703" s="6"/>
      <c r="K703" s="6"/>
      <c r="P703" s="6"/>
      <c r="U703" s="6"/>
      <c r="Z703" s="6"/>
      <c r="AE703" s="6"/>
      <c r="AJ703" s="6"/>
      <c r="AO703" s="6"/>
      <c r="AT703" s="6"/>
      <c r="AY703" s="6"/>
      <c r="BD703" s="6"/>
      <c r="BI703" s="6"/>
      <c r="BN703" s="6"/>
      <c r="BS703" s="6"/>
      <c r="BX703" s="6"/>
      <c r="CC703" s="6"/>
      <c r="CH703" s="6"/>
      <c r="CM703" s="6"/>
      <c r="CR703" s="6"/>
      <c r="CW703" s="6"/>
    </row>
    <row r="704" spans="1:101" x14ac:dyDescent="0.25">
      <c r="A704" s="27"/>
      <c r="F704" s="6"/>
      <c r="K704" s="6"/>
      <c r="P704" s="6"/>
      <c r="U704" s="6"/>
      <c r="Z704" s="6"/>
      <c r="AE704" s="6"/>
      <c r="AJ704" s="6"/>
      <c r="AO704" s="6"/>
      <c r="AT704" s="6"/>
      <c r="AY704" s="6"/>
      <c r="BD704" s="6"/>
      <c r="BI704" s="6"/>
      <c r="BN704" s="6"/>
      <c r="BS704" s="6"/>
      <c r="BX704" s="6"/>
      <c r="CC704" s="6"/>
      <c r="CH704" s="6"/>
      <c r="CM704" s="6"/>
      <c r="CR704" s="6"/>
      <c r="CW704" s="6"/>
    </row>
    <row r="705" spans="1:101" x14ac:dyDescent="0.25">
      <c r="A705" s="27"/>
      <c r="F705" s="6"/>
      <c r="K705" s="6"/>
      <c r="P705" s="6"/>
      <c r="U705" s="6"/>
      <c r="Z705" s="6"/>
      <c r="AE705" s="6"/>
      <c r="AJ705" s="6"/>
      <c r="AO705" s="6"/>
      <c r="AT705" s="6"/>
      <c r="AY705" s="6"/>
      <c r="BD705" s="6"/>
      <c r="BI705" s="6"/>
      <c r="BN705" s="6"/>
      <c r="BS705" s="6"/>
      <c r="BX705" s="6"/>
      <c r="CC705" s="6"/>
      <c r="CH705" s="6"/>
      <c r="CM705" s="6"/>
      <c r="CR705" s="6"/>
      <c r="CW705" s="6"/>
    </row>
    <row r="706" spans="1:101" x14ac:dyDescent="0.25">
      <c r="A706" s="27"/>
      <c r="F706" s="6"/>
      <c r="K706" s="6"/>
      <c r="P706" s="6"/>
      <c r="U706" s="6"/>
      <c r="Z706" s="6"/>
      <c r="AE706" s="6"/>
      <c r="AJ706" s="6"/>
      <c r="AO706" s="6"/>
      <c r="AT706" s="6"/>
      <c r="AY706" s="6"/>
      <c r="BD706" s="6"/>
      <c r="BI706" s="6"/>
      <c r="BN706" s="6"/>
      <c r="BS706" s="6"/>
      <c r="BX706" s="6"/>
      <c r="CC706" s="6"/>
      <c r="CH706" s="6"/>
      <c r="CM706" s="6"/>
      <c r="CR706" s="6"/>
      <c r="CW706" s="6"/>
    </row>
    <row r="707" spans="1:101" x14ac:dyDescent="0.25">
      <c r="A707" s="27"/>
      <c r="F707" s="6"/>
      <c r="K707" s="6"/>
      <c r="P707" s="6"/>
      <c r="U707" s="6"/>
      <c r="Z707" s="6"/>
      <c r="AE707" s="6"/>
      <c r="AJ707" s="6"/>
      <c r="AO707" s="6"/>
      <c r="AT707" s="6"/>
      <c r="AY707" s="6"/>
      <c r="BD707" s="6"/>
      <c r="BI707" s="6"/>
      <c r="BN707" s="6"/>
      <c r="BS707" s="6"/>
      <c r="BX707" s="6"/>
      <c r="CC707" s="6"/>
      <c r="CH707" s="6"/>
      <c r="CM707" s="6"/>
      <c r="CR707" s="6"/>
      <c r="CW707" s="6"/>
    </row>
    <row r="708" spans="1:101" x14ac:dyDescent="0.25">
      <c r="A708" s="27"/>
      <c r="F708" s="6"/>
      <c r="K708" s="6"/>
      <c r="P708" s="6"/>
      <c r="U708" s="6"/>
      <c r="Z708" s="6"/>
      <c r="AE708" s="6"/>
      <c r="AJ708" s="6"/>
      <c r="AO708" s="6"/>
      <c r="AT708" s="6"/>
      <c r="AY708" s="6"/>
      <c r="BD708" s="6"/>
      <c r="BI708" s="6"/>
      <c r="BN708" s="6"/>
      <c r="BS708" s="6"/>
      <c r="BX708" s="6"/>
      <c r="CC708" s="6"/>
      <c r="CH708" s="6"/>
      <c r="CM708" s="6"/>
      <c r="CR708" s="6"/>
      <c r="CW708" s="6"/>
    </row>
    <row r="709" spans="1:101" x14ac:dyDescent="0.25">
      <c r="A709" s="27"/>
      <c r="F709" s="6"/>
      <c r="K709" s="6"/>
      <c r="P709" s="6"/>
      <c r="U709" s="6"/>
      <c r="Z709" s="6"/>
      <c r="AE709" s="6"/>
      <c r="AJ709" s="6"/>
      <c r="AO709" s="6"/>
      <c r="AT709" s="6"/>
      <c r="AY709" s="6"/>
      <c r="BD709" s="6"/>
      <c r="BI709" s="6"/>
      <c r="BN709" s="6"/>
      <c r="BS709" s="6"/>
      <c r="BX709" s="6"/>
      <c r="CC709" s="6"/>
      <c r="CH709" s="6"/>
      <c r="CM709" s="6"/>
      <c r="CR709" s="6"/>
      <c r="CW709" s="6"/>
    </row>
    <row r="710" spans="1:101" x14ac:dyDescent="0.25">
      <c r="A710" s="27"/>
      <c r="F710" s="6"/>
      <c r="K710" s="6"/>
      <c r="P710" s="6"/>
      <c r="U710" s="6"/>
      <c r="Z710" s="6"/>
      <c r="AE710" s="6"/>
      <c r="AJ710" s="6"/>
      <c r="AO710" s="6"/>
      <c r="AT710" s="6"/>
      <c r="AY710" s="6"/>
      <c r="BD710" s="6"/>
      <c r="BI710" s="6"/>
      <c r="BN710" s="6"/>
      <c r="BS710" s="6"/>
      <c r="BX710" s="6"/>
      <c r="CC710" s="6"/>
      <c r="CH710" s="6"/>
      <c r="CM710" s="6"/>
      <c r="CR710" s="6"/>
      <c r="CW710" s="6"/>
    </row>
    <row r="711" spans="1:101" x14ac:dyDescent="0.25">
      <c r="A711" s="27"/>
      <c r="F711" s="6"/>
      <c r="K711" s="6"/>
      <c r="P711" s="6"/>
      <c r="U711" s="6"/>
      <c r="Z711" s="6"/>
      <c r="AE711" s="6"/>
      <c r="AJ711" s="6"/>
      <c r="AO711" s="6"/>
      <c r="AT711" s="6"/>
      <c r="AY711" s="6"/>
      <c r="BD711" s="6"/>
      <c r="BI711" s="6"/>
      <c r="BN711" s="6"/>
      <c r="BS711" s="6"/>
      <c r="BX711" s="6"/>
      <c r="CC711" s="6"/>
      <c r="CH711" s="6"/>
      <c r="CM711" s="6"/>
      <c r="CR711" s="6"/>
      <c r="CW711" s="6"/>
    </row>
    <row r="712" spans="1:101" x14ac:dyDescent="0.25">
      <c r="A712" s="27"/>
      <c r="F712" s="6"/>
      <c r="K712" s="6"/>
      <c r="P712" s="6"/>
      <c r="U712" s="6"/>
      <c r="Z712" s="6"/>
      <c r="AE712" s="6"/>
      <c r="AJ712" s="6"/>
      <c r="AO712" s="6"/>
      <c r="AT712" s="6"/>
      <c r="AY712" s="6"/>
      <c r="BD712" s="6"/>
      <c r="BI712" s="6"/>
      <c r="BN712" s="6"/>
      <c r="BS712" s="6"/>
      <c r="BX712" s="6"/>
      <c r="CC712" s="6"/>
      <c r="CH712" s="6"/>
      <c r="CM712" s="6"/>
      <c r="CR712" s="6"/>
      <c r="CW712" s="6"/>
    </row>
    <row r="713" spans="1:101" x14ac:dyDescent="0.25">
      <c r="A713" s="27"/>
      <c r="F713" s="6"/>
      <c r="K713" s="6"/>
      <c r="P713" s="6"/>
      <c r="U713" s="6"/>
      <c r="Z713" s="6"/>
      <c r="AE713" s="6"/>
      <c r="AJ713" s="6"/>
      <c r="AO713" s="6"/>
      <c r="AT713" s="6"/>
      <c r="AY713" s="6"/>
      <c r="BD713" s="6"/>
      <c r="BI713" s="6"/>
      <c r="BN713" s="6"/>
      <c r="BS713" s="6"/>
      <c r="BX713" s="6"/>
      <c r="CC713" s="6"/>
      <c r="CH713" s="6"/>
      <c r="CM713" s="6"/>
      <c r="CR713" s="6"/>
      <c r="CW713" s="6"/>
    </row>
    <row r="714" spans="1:101" x14ac:dyDescent="0.25">
      <c r="A714" s="27"/>
      <c r="F714" s="6"/>
      <c r="K714" s="6"/>
      <c r="P714" s="6"/>
      <c r="U714" s="6"/>
      <c r="Z714" s="6"/>
      <c r="AE714" s="6"/>
      <c r="AJ714" s="6"/>
      <c r="AO714" s="6"/>
      <c r="AT714" s="6"/>
      <c r="AY714" s="6"/>
      <c r="BD714" s="6"/>
      <c r="BI714" s="6"/>
      <c r="BN714" s="6"/>
      <c r="BS714" s="6"/>
      <c r="BX714" s="6"/>
      <c r="CC714" s="6"/>
      <c r="CH714" s="6"/>
      <c r="CM714" s="6"/>
      <c r="CR714" s="6"/>
      <c r="CW714" s="6"/>
    </row>
    <row r="715" spans="1:101" x14ac:dyDescent="0.25">
      <c r="A715" s="27"/>
      <c r="F715" s="6"/>
      <c r="K715" s="6"/>
      <c r="P715" s="6"/>
      <c r="U715" s="6"/>
      <c r="Z715" s="6"/>
      <c r="AE715" s="6"/>
      <c r="AJ715" s="6"/>
      <c r="AO715" s="6"/>
      <c r="AT715" s="6"/>
      <c r="AY715" s="6"/>
      <c r="BD715" s="6"/>
      <c r="BI715" s="6"/>
      <c r="BN715" s="6"/>
      <c r="BS715" s="6"/>
      <c r="BX715" s="6"/>
      <c r="CC715" s="6"/>
      <c r="CH715" s="6"/>
      <c r="CM715" s="6"/>
      <c r="CR715" s="6"/>
      <c r="CW715" s="6"/>
    </row>
    <row r="716" spans="1:101" x14ac:dyDescent="0.25">
      <c r="A716" s="27"/>
      <c r="F716" s="6"/>
      <c r="K716" s="6"/>
      <c r="P716" s="6"/>
      <c r="U716" s="6"/>
      <c r="Z716" s="6"/>
      <c r="AE716" s="6"/>
      <c r="AJ716" s="6"/>
      <c r="AO716" s="6"/>
      <c r="AT716" s="6"/>
      <c r="AY716" s="6"/>
      <c r="BD716" s="6"/>
      <c r="BI716" s="6"/>
      <c r="BN716" s="6"/>
      <c r="BS716" s="6"/>
      <c r="BX716" s="6"/>
      <c r="CC716" s="6"/>
      <c r="CH716" s="6"/>
      <c r="CM716" s="6"/>
      <c r="CR716" s="6"/>
      <c r="CW716" s="6"/>
    </row>
    <row r="717" spans="1:101" x14ac:dyDescent="0.25">
      <c r="A717" s="27"/>
      <c r="F717" s="6"/>
      <c r="K717" s="6"/>
      <c r="P717" s="6"/>
      <c r="U717" s="6"/>
      <c r="Z717" s="6"/>
      <c r="AE717" s="6"/>
      <c r="AJ717" s="6"/>
      <c r="AO717" s="6"/>
      <c r="AT717" s="6"/>
      <c r="AY717" s="6"/>
      <c r="BD717" s="6"/>
      <c r="BI717" s="6"/>
      <c r="BN717" s="6"/>
      <c r="BS717" s="6"/>
      <c r="BX717" s="6"/>
      <c r="CC717" s="6"/>
      <c r="CH717" s="6"/>
      <c r="CM717" s="6"/>
      <c r="CR717" s="6"/>
      <c r="CW717" s="6"/>
    </row>
    <row r="718" spans="1:101" x14ac:dyDescent="0.25">
      <c r="A718" s="27"/>
      <c r="F718" s="6"/>
      <c r="K718" s="6"/>
      <c r="P718" s="6"/>
      <c r="U718" s="6"/>
      <c r="Z718" s="6"/>
      <c r="AE718" s="6"/>
      <c r="AJ718" s="6"/>
      <c r="AO718" s="6"/>
      <c r="AT718" s="6"/>
      <c r="AY718" s="6"/>
      <c r="BD718" s="6"/>
      <c r="BI718" s="6"/>
      <c r="BN718" s="6"/>
      <c r="BS718" s="6"/>
      <c r="BX718" s="6"/>
      <c r="CC718" s="6"/>
      <c r="CH718" s="6"/>
      <c r="CM718" s="6"/>
      <c r="CR718" s="6"/>
      <c r="CW718" s="6"/>
    </row>
    <row r="719" spans="1:101" x14ac:dyDescent="0.25">
      <c r="A719" s="27"/>
      <c r="F719" s="6"/>
      <c r="K719" s="6"/>
      <c r="P719" s="6"/>
      <c r="U719" s="6"/>
      <c r="Z719" s="6"/>
      <c r="AE719" s="6"/>
      <c r="AJ719" s="6"/>
      <c r="AO719" s="6"/>
      <c r="AT719" s="6"/>
      <c r="AY719" s="6"/>
      <c r="BD719" s="6"/>
      <c r="BI719" s="6"/>
      <c r="BN719" s="6"/>
      <c r="BS719" s="6"/>
      <c r="BX719" s="6"/>
      <c r="CC719" s="6"/>
      <c r="CH719" s="6"/>
      <c r="CM719" s="6"/>
      <c r="CR719" s="6"/>
      <c r="CW719" s="6"/>
    </row>
    <row r="720" spans="1:101" x14ac:dyDescent="0.25">
      <c r="A720" s="27"/>
      <c r="F720" s="6"/>
      <c r="K720" s="6"/>
      <c r="P720" s="6"/>
      <c r="U720" s="6"/>
      <c r="Z720" s="6"/>
      <c r="AE720" s="6"/>
      <c r="AJ720" s="6"/>
      <c r="AO720" s="6"/>
      <c r="AT720" s="6"/>
      <c r="AY720" s="6"/>
      <c r="BD720" s="6"/>
      <c r="BI720" s="6"/>
      <c r="BN720" s="6"/>
      <c r="BS720" s="6"/>
      <c r="BX720" s="6"/>
      <c r="CC720" s="6"/>
      <c r="CH720" s="6"/>
      <c r="CM720" s="6"/>
      <c r="CR720" s="6"/>
      <c r="CW720" s="6"/>
    </row>
    <row r="721" spans="1:101" x14ac:dyDescent="0.25">
      <c r="A721" s="27"/>
      <c r="F721" s="6"/>
      <c r="K721" s="6"/>
      <c r="P721" s="6"/>
      <c r="U721" s="6"/>
      <c r="Z721" s="6"/>
      <c r="AE721" s="6"/>
      <c r="AJ721" s="6"/>
      <c r="AO721" s="6"/>
      <c r="AT721" s="6"/>
      <c r="AY721" s="6"/>
      <c r="BD721" s="6"/>
      <c r="BI721" s="6"/>
      <c r="BN721" s="6"/>
      <c r="BS721" s="6"/>
      <c r="BX721" s="6"/>
      <c r="CC721" s="6"/>
      <c r="CH721" s="6"/>
      <c r="CM721" s="6"/>
      <c r="CR721" s="6"/>
      <c r="CW721" s="6"/>
    </row>
    <row r="722" spans="1:101" x14ac:dyDescent="0.25">
      <c r="A722" s="27"/>
      <c r="F722" s="6"/>
      <c r="K722" s="6"/>
      <c r="P722" s="6"/>
      <c r="U722" s="6"/>
      <c r="Z722" s="6"/>
      <c r="AE722" s="6"/>
      <c r="AJ722" s="6"/>
      <c r="AO722" s="6"/>
      <c r="AT722" s="6"/>
      <c r="AY722" s="6"/>
      <c r="BD722" s="6"/>
      <c r="BI722" s="6"/>
      <c r="BN722" s="6"/>
      <c r="BS722" s="6"/>
      <c r="BX722" s="6"/>
      <c r="CC722" s="6"/>
      <c r="CH722" s="6"/>
      <c r="CM722" s="6"/>
      <c r="CR722" s="6"/>
      <c r="CW722" s="6"/>
    </row>
    <row r="723" spans="1:101" x14ac:dyDescent="0.25">
      <c r="A723" s="27"/>
      <c r="F723" s="6"/>
      <c r="K723" s="6"/>
      <c r="P723" s="6"/>
      <c r="U723" s="6"/>
      <c r="Z723" s="6"/>
      <c r="AE723" s="6"/>
      <c r="AJ723" s="6"/>
      <c r="AO723" s="6"/>
      <c r="AT723" s="6"/>
      <c r="AY723" s="6"/>
      <c r="BD723" s="6"/>
      <c r="BI723" s="6"/>
      <c r="BN723" s="6"/>
      <c r="BS723" s="6"/>
      <c r="BX723" s="6"/>
      <c r="CC723" s="6"/>
      <c r="CH723" s="6"/>
      <c r="CM723" s="6"/>
      <c r="CR723" s="6"/>
      <c r="CW723" s="6"/>
    </row>
    <row r="724" spans="1:101" x14ac:dyDescent="0.25">
      <c r="A724" s="27"/>
      <c r="F724" s="6"/>
      <c r="K724" s="6"/>
      <c r="P724" s="6"/>
      <c r="U724" s="6"/>
      <c r="Z724" s="6"/>
      <c r="AE724" s="6"/>
      <c r="AJ724" s="6"/>
      <c r="AO724" s="6"/>
      <c r="AT724" s="6"/>
      <c r="AY724" s="6"/>
      <c r="BD724" s="6"/>
      <c r="BI724" s="6"/>
      <c r="BN724" s="6"/>
      <c r="BS724" s="6"/>
      <c r="BX724" s="6"/>
      <c r="CC724" s="6"/>
      <c r="CH724" s="6"/>
      <c r="CM724" s="6"/>
      <c r="CR724" s="6"/>
      <c r="CW724" s="6"/>
    </row>
    <row r="725" spans="1:101" x14ac:dyDescent="0.25">
      <c r="A725" s="27"/>
      <c r="F725" s="6"/>
      <c r="K725" s="6"/>
      <c r="P725" s="6"/>
      <c r="U725" s="6"/>
      <c r="Z725" s="6"/>
      <c r="AE725" s="6"/>
      <c r="AJ725" s="6"/>
      <c r="AO725" s="6"/>
      <c r="AT725" s="6"/>
      <c r="AY725" s="6"/>
      <c r="BD725" s="6"/>
      <c r="BI725" s="6"/>
      <c r="BN725" s="6"/>
      <c r="BS725" s="6"/>
      <c r="BX725" s="6"/>
      <c r="CC725" s="6"/>
      <c r="CH725" s="6"/>
      <c r="CM725" s="6"/>
      <c r="CR725" s="6"/>
      <c r="CW725" s="6"/>
    </row>
    <row r="726" spans="1:101" x14ac:dyDescent="0.25">
      <c r="A726" s="27"/>
      <c r="F726" s="6"/>
      <c r="K726" s="6"/>
      <c r="P726" s="6"/>
      <c r="U726" s="6"/>
      <c r="Z726" s="6"/>
      <c r="AE726" s="6"/>
      <c r="AJ726" s="6"/>
      <c r="AO726" s="6"/>
      <c r="AT726" s="6"/>
      <c r="AY726" s="6"/>
      <c r="BD726" s="6"/>
      <c r="BI726" s="6"/>
      <c r="BN726" s="6"/>
      <c r="BS726" s="6"/>
      <c r="BX726" s="6"/>
      <c r="CC726" s="6"/>
      <c r="CH726" s="6"/>
      <c r="CM726" s="6"/>
      <c r="CR726" s="6"/>
      <c r="CW726" s="6"/>
    </row>
    <row r="727" spans="1:101" x14ac:dyDescent="0.25">
      <c r="A727" s="27"/>
      <c r="F727" s="6"/>
      <c r="K727" s="6"/>
      <c r="P727" s="6"/>
      <c r="U727" s="6"/>
      <c r="Z727" s="6"/>
      <c r="AE727" s="6"/>
      <c r="AJ727" s="6"/>
      <c r="AO727" s="6"/>
      <c r="AT727" s="6"/>
      <c r="AY727" s="6"/>
      <c r="BD727" s="6"/>
      <c r="BI727" s="6"/>
      <c r="BN727" s="6"/>
      <c r="BS727" s="6"/>
      <c r="BX727" s="6"/>
      <c r="CC727" s="6"/>
      <c r="CH727" s="6"/>
      <c r="CM727" s="6"/>
      <c r="CR727" s="6"/>
      <c r="CW727" s="6"/>
    </row>
    <row r="728" spans="1:101" x14ac:dyDescent="0.25">
      <c r="A728" s="27"/>
      <c r="F728" s="6"/>
      <c r="K728" s="6"/>
      <c r="P728" s="6"/>
      <c r="U728" s="6"/>
      <c r="Z728" s="6"/>
      <c r="AE728" s="6"/>
      <c r="AJ728" s="6"/>
      <c r="AO728" s="6"/>
      <c r="AT728" s="6"/>
      <c r="AY728" s="6"/>
      <c r="BD728" s="6"/>
      <c r="BI728" s="6"/>
      <c r="BN728" s="6"/>
      <c r="BS728" s="6"/>
      <c r="BX728" s="6"/>
      <c r="CC728" s="6"/>
      <c r="CH728" s="6"/>
      <c r="CM728" s="6"/>
      <c r="CR728" s="6"/>
      <c r="CW728" s="6"/>
    </row>
    <row r="729" spans="1:101" x14ac:dyDescent="0.25">
      <c r="A729" s="27"/>
      <c r="F729" s="6"/>
      <c r="K729" s="6"/>
      <c r="P729" s="6"/>
      <c r="U729" s="6"/>
      <c r="Z729" s="6"/>
      <c r="AE729" s="6"/>
      <c r="AJ729" s="6"/>
      <c r="AO729" s="6"/>
      <c r="AT729" s="6"/>
      <c r="AY729" s="6"/>
      <c r="BD729" s="6"/>
      <c r="BI729" s="6"/>
      <c r="BN729" s="6"/>
      <c r="BS729" s="6"/>
      <c r="BX729" s="6"/>
      <c r="CC729" s="6"/>
      <c r="CH729" s="6"/>
      <c r="CM729" s="6"/>
      <c r="CR729" s="6"/>
      <c r="CW729" s="6"/>
    </row>
    <row r="730" spans="1:101" x14ac:dyDescent="0.25">
      <c r="A730" s="27"/>
      <c r="F730" s="6"/>
      <c r="K730" s="6"/>
      <c r="P730" s="6"/>
      <c r="U730" s="6"/>
      <c r="Z730" s="6"/>
      <c r="AE730" s="6"/>
      <c r="AJ730" s="6"/>
      <c r="AO730" s="6"/>
      <c r="AT730" s="6"/>
      <c r="AY730" s="6"/>
      <c r="BD730" s="6"/>
      <c r="BI730" s="6"/>
      <c r="BN730" s="6"/>
      <c r="BS730" s="6"/>
      <c r="BX730" s="6"/>
      <c r="CC730" s="6"/>
      <c r="CH730" s="6"/>
      <c r="CM730" s="6"/>
      <c r="CR730" s="6"/>
      <c r="CW730" s="6"/>
    </row>
    <row r="731" spans="1:101" x14ac:dyDescent="0.25">
      <c r="A731" s="27"/>
      <c r="F731" s="6"/>
      <c r="K731" s="6"/>
      <c r="P731" s="6"/>
      <c r="U731" s="6"/>
      <c r="Z731" s="6"/>
      <c r="AE731" s="6"/>
      <c r="AJ731" s="6"/>
      <c r="AO731" s="6"/>
      <c r="AT731" s="6"/>
      <c r="AY731" s="6"/>
      <c r="BD731" s="6"/>
      <c r="BI731" s="6"/>
      <c r="BN731" s="6"/>
      <c r="BS731" s="6"/>
      <c r="BX731" s="6"/>
      <c r="CC731" s="6"/>
      <c r="CH731" s="6"/>
      <c r="CM731" s="6"/>
      <c r="CR731" s="6"/>
      <c r="CW731" s="6"/>
    </row>
    <row r="732" spans="1:101" x14ac:dyDescent="0.25">
      <c r="A732" s="27"/>
      <c r="F732" s="6"/>
      <c r="K732" s="6"/>
      <c r="P732" s="6"/>
      <c r="U732" s="6"/>
      <c r="Z732" s="6"/>
      <c r="AE732" s="6"/>
      <c r="AJ732" s="6"/>
      <c r="AO732" s="6"/>
      <c r="AT732" s="6"/>
      <c r="AY732" s="6"/>
      <c r="BD732" s="6"/>
      <c r="BI732" s="6"/>
      <c r="BN732" s="6"/>
      <c r="BS732" s="6"/>
      <c r="BX732" s="6"/>
      <c r="CC732" s="6"/>
      <c r="CH732" s="6"/>
      <c r="CM732" s="6"/>
      <c r="CR732" s="6"/>
      <c r="CW732" s="6"/>
    </row>
    <row r="733" spans="1:101" x14ac:dyDescent="0.25">
      <c r="A733" s="27"/>
      <c r="F733" s="6"/>
      <c r="K733" s="6"/>
      <c r="P733" s="6"/>
      <c r="U733" s="6"/>
      <c r="Z733" s="6"/>
      <c r="AE733" s="6"/>
      <c r="AJ733" s="6"/>
      <c r="AO733" s="6"/>
      <c r="AT733" s="6"/>
      <c r="AY733" s="6"/>
      <c r="BD733" s="6"/>
      <c r="BI733" s="6"/>
      <c r="BN733" s="6"/>
      <c r="BS733" s="6"/>
      <c r="BX733" s="6"/>
      <c r="CC733" s="6"/>
      <c r="CH733" s="6"/>
      <c r="CM733" s="6"/>
      <c r="CR733" s="6"/>
      <c r="CW733" s="6"/>
    </row>
    <row r="734" spans="1:101" x14ac:dyDescent="0.25">
      <c r="A734" s="27"/>
      <c r="F734" s="6"/>
      <c r="K734" s="6"/>
      <c r="P734" s="6"/>
      <c r="U734" s="6"/>
      <c r="Z734" s="6"/>
      <c r="AE734" s="6"/>
      <c r="AJ734" s="6"/>
      <c r="AO734" s="6"/>
      <c r="AT734" s="6"/>
      <c r="AY734" s="6"/>
      <c r="BD734" s="6"/>
      <c r="BI734" s="6"/>
      <c r="BN734" s="6"/>
      <c r="BS734" s="6"/>
      <c r="BX734" s="6"/>
      <c r="CC734" s="6"/>
      <c r="CH734" s="6"/>
      <c r="CM734" s="6"/>
      <c r="CR734" s="6"/>
      <c r="CW734" s="6"/>
    </row>
    <row r="735" spans="1:101" x14ac:dyDescent="0.25">
      <c r="A735" s="27"/>
      <c r="F735" s="6"/>
      <c r="K735" s="6"/>
      <c r="P735" s="6"/>
      <c r="U735" s="6"/>
      <c r="Z735" s="6"/>
      <c r="AE735" s="6"/>
      <c r="AJ735" s="6"/>
      <c r="AO735" s="6"/>
      <c r="AT735" s="6"/>
      <c r="AY735" s="6"/>
      <c r="BD735" s="6"/>
      <c r="BI735" s="6"/>
      <c r="BN735" s="6"/>
      <c r="BS735" s="6"/>
      <c r="BX735" s="6"/>
      <c r="CC735" s="6"/>
      <c r="CH735" s="6"/>
      <c r="CM735" s="6"/>
      <c r="CR735" s="6"/>
      <c r="CW735" s="6"/>
    </row>
    <row r="736" spans="1:101" x14ac:dyDescent="0.25">
      <c r="A736" s="27"/>
      <c r="F736" s="6"/>
      <c r="K736" s="6"/>
      <c r="P736" s="6"/>
      <c r="U736" s="6"/>
      <c r="Z736" s="6"/>
      <c r="AE736" s="6"/>
      <c r="AJ736" s="6"/>
      <c r="AO736" s="6"/>
      <c r="AT736" s="6"/>
      <c r="AY736" s="6"/>
      <c r="BD736" s="6"/>
      <c r="BI736" s="6"/>
      <c r="BN736" s="6"/>
      <c r="BS736" s="6"/>
      <c r="BX736" s="6"/>
      <c r="CC736" s="6"/>
      <c r="CH736" s="6"/>
      <c r="CM736" s="6"/>
      <c r="CR736" s="6"/>
      <c r="CW736" s="6"/>
    </row>
    <row r="737" spans="1:101" x14ac:dyDescent="0.25">
      <c r="A737" s="27"/>
      <c r="F737" s="6"/>
      <c r="K737" s="6"/>
      <c r="P737" s="6"/>
      <c r="U737" s="6"/>
      <c r="Z737" s="6"/>
      <c r="AE737" s="6"/>
      <c r="AJ737" s="6"/>
      <c r="AO737" s="6"/>
      <c r="AT737" s="6"/>
      <c r="AY737" s="6"/>
      <c r="BD737" s="6"/>
      <c r="BI737" s="6"/>
      <c r="BN737" s="6"/>
      <c r="BS737" s="6"/>
      <c r="BX737" s="6"/>
      <c r="CC737" s="6"/>
      <c r="CH737" s="6"/>
      <c r="CM737" s="6"/>
      <c r="CR737" s="6"/>
      <c r="CW737" s="6"/>
    </row>
    <row r="738" spans="1:101" x14ac:dyDescent="0.25">
      <c r="A738" s="27"/>
      <c r="F738" s="6"/>
      <c r="K738" s="6"/>
      <c r="P738" s="6"/>
      <c r="U738" s="6"/>
      <c r="Z738" s="6"/>
      <c r="AE738" s="6"/>
      <c r="AJ738" s="6"/>
      <c r="AO738" s="6"/>
      <c r="AT738" s="6"/>
      <c r="AY738" s="6"/>
      <c r="BD738" s="6"/>
      <c r="BI738" s="6"/>
      <c r="BN738" s="6"/>
      <c r="BS738" s="6"/>
      <c r="BX738" s="6"/>
      <c r="CC738" s="6"/>
      <c r="CH738" s="6"/>
      <c r="CM738" s="6"/>
      <c r="CR738" s="6"/>
      <c r="CW738" s="6"/>
    </row>
    <row r="739" spans="1:101" x14ac:dyDescent="0.25">
      <c r="A739" s="27"/>
      <c r="F739" s="6"/>
      <c r="K739" s="6"/>
      <c r="P739" s="6"/>
      <c r="U739" s="6"/>
      <c r="Z739" s="6"/>
      <c r="AE739" s="6"/>
      <c r="AJ739" s="6"/>
      <c r="AO739" s="6"/>
      <c r="AT739" s="6"/>
      <c r="AY739" s="6"/>
      <c r="BD739" s="6"/>
      <c r="BI739" s="6"/>
      <c r="BN739" s="6"/>
      <c r="BS739" s="6"/>
      <c r="BX739" s="6"/>
      <c r="CC739" s="6"/>
      <c r="CH739" s="6"/>
      <c r="CM739" s="6"/>
      <c r="CR739" s="6"/>
      <c r="CW739" s="6"/>
    </row>
    <row r="740" spans="1:101" x14ac:dyDescent="0.25">
      <c r="A740" s="27"/>
      <c r="F740" s="6"/>
      <c r="K740" s="6"/>
      <c r="P740" s="6"/>
      <c r="U740" s="6"/>
      <c r="Z740" s="6"/>
      <c r="AE740" s="6"/>
      <c r="AJ740" s="6"/>
      <c r="AO740" s="6"/>
      <c r="AT740" s="6"/>
      <c r="AY740" s="6"/>
      <c r="BD740" s="6"/>
      <c r="BI740" s="6"/>
      <c r="BN740" s="6"/>
      <c r="BS740" s="6"/>
      <c r="BX740" s="6"/>
      <c r="CC740" s="6"/>
      <c r="CH740" s="6"/>
      <c r="CM740" s="6"/>
      <c r="CR740" s="6"/>
      <c r="CW740" s="6"/>
    </row>
    <row r="741" spans="1:101" x14ac:dyDescent="0.25">
      <c r="A741" s="27"/>
      <c r="F741" s="6"/>
      <c r="K741" s="6"/>
      <c r="P741" s="6"/>
      <c r="U741" s="6"/>
      <c r="Z741" s="6"/>
      <c r="AE741" s="6"/>
      <c r="AJ741" s="6"/>
      <c r="AO741" s="6"/>
      <c r="AT741" s="6"/>
      <c r="AY741" s="6"/>
      <c r="BD741" s="6"/>
      <c r="BI741" s="6"/>
      <c r="BN741" s="6"/>
      <c r="BS741" s="6"/>
      <c r="BX741" s="6"/>
      <c r="CC741" s="6"/>
      <c r="CH741" s="6"/>
      <c r="CM741" s="6"/>
      <c r="CR741" s="6"/>
      <c r="CW741" s="6"/>
    </row>
    <row r="742" spans="1:101" x14ac:dyDescent="0.25">
      <c r="A742" s="27"/>
      <c r="F742" s="6"/>
      <c r="K742" s="6"/>
      <c r="P742" s="6"/>
      <c r="U742" s="6"/>
      <c r="Z742" s="6"/>
      <c r="AE742" s="6"/>
      <c r="AJ742" s="6"/>
      <c r="AO742" s="6"/>
      <c r="AT742" s="6"/>
      <c r="AY742" s="6"/>
      <c r="BD742" s="6"/>
      <c r="BI742" s="6"/>
      <c r="BN742" s="6"/>
      <c r="BS742" s="6"/>
      <c r="BX742" s="6"/>
      <c r="CC742" s="6"/>
      <c r="CH742" s="6"/>
      <c r="CM742" s="6"/>
      <c r="CR742" s="6"/>
      <c r="CW742" s="6"/>
    </row>
    <row r="743" spans="1:101" x14ac:dyDescent="0.25">
      <c r="A743" s="27"/>
      <c r="F743" s="6"/>
      <c r="K743" s="6"/>
      <c r="P743" s="6"/>
      <c r="U743" s="6"/>
      <c r="Z743" s="6"/>
      <c r="AE743" s="6"/>
      <c r="AJ743" s="6"/>
      <c r="AO743" s="6"/>
      <c r="AT743" s="6"/>
      <c r="AY743" s="6"/>
      <c r="BD743" s="6"/>
      <c r="BI743" s="6"/>
      <c r="BN743" s="6"/>
      <c r="BS743" s="6"/>
      <c r="BX743" s="6"/>
      <c r="CC743" s="6"/>
      <c r="CH743" s="6"/>
      <c r="CM743" s="6"/>
      <c r="CR743" s="6"/>
      <c r="CW743" s="6"/>
    </row>
    <row r="744" spans="1:101" x14ac:dyDescent="0.25">
      <c r="A744" s="27"/>
      <c r="F744" s="6"/>
      <c r="K744" s="6"/>
      <c r="P744" s="6"/>
      <c r="U744" s="6"/>
      <c r="Z744" s="6"/>
      <c r="AE744" s="6"/>
      <c r="AJ744" s="6"/>
      <c r="AO744" s="6"/>
      <c r="AT744" s="6"/>
      <c r="AY744" s="6"/>
      <c r="BD744" s="6"/>
      <c r="BI744" s="6"/>
      <c r="BN744" s="6"/>
      <c r="BS744" s="6"/>
      <c r="BX744" s="6"/>
      <c r="CC744" s="6"/>
      <c r="CH744" s="6"/>
      <c r="CM744" s="6"/>
      <c r="CR744" s="6"/>
      <c r="CW744" s="6"/>
    </row>
    <row r="745" spans="1:101" x14ac:dyDescent="0.25">
      <c r="A745" s="27"/>
      <c r="F745" s="6"/>
      <c r="K745" s="6"/>
      <c r="P745" s="6"/>
      <c r="U745" s="6"/>
      <c r="Z745" s="6"/>
      <c r="AE745" s="6"/>
      <c r="AJ745" s="6"/>
      <c r="AO745" s="6"/>
      <c r="AT745" s="6"/>
      <c r="AY745" s="6"/>
      <c r="BD745" s="6"/>
      <c r="BI745" s="6"/>
      <c r="BN745" s="6"/>
      <c r="BS745" s="6"/>
      <c r="BX745" s="6"/>
      <c r="CC745" s="6"/>
      <c r="CH745" s="6"/>
      <c r="CM745" s="6"/>
      <c r="CR745" s="6"/>
      <c r="CW745" s="6"/>
    </row>
    <row r="746" spans="1:101" x14ac:dyDescent="0.25">
      <c r="A746" s="27"/>
      <c r="F746" s="6"/>
      <c r="K746" s="6"/>
      <c r="P746" s="6"/>
      <c r="U746" s="6"/>
      <c r="Z746" s="6"/>
      <c r="AE746" s="6"/>
      <c r="AJ746" s="6"/>
      <c r="AO746" s="6"/>
      <c r="AT746" s="6"/>
      <c r="AY746" s="6"/>
      <c r="BD746" s="6"/>
      <c r="BI746" s="6"/>
      <c r="BN746" s="6"/>
      <c r="BS746" s="6"/>
      <c r="BX746" s="6"/>
      <c r="CC746" s="6"/>
      <c r="CH746" s="6"/>
      <c r="CM746" s="6"/>
      <c r="CR746" s="6"/>
      <c r="CW746" s="6"/>
    </row>
    <row r="747" spans="1:101" x14ac:dyDescent="0.25">
      <c r="A747" s="27"/>
      <c r="F747" s="6"/>
      <c r="K747" s="6"/>
      <c r="P747" s="6"/>
      <c r="U747" s="6"/>
      <c r="Z747" s="6"/>
      <c r="AE747" s="6"/>
      <c r="AJ747" s="6"/>
      <c r="AO747" s="6"/>
      <c r="AT747" s="6"/>
      <c r="AY747" s="6"/>
      <c r="BD747" s="6"/>
      <c r="BI747" s="6"/>
      <c r="BN747" s="6"/>
      <c r="BS747" s="6"/>
      <c r="BX747" s="6"/>
      <c r="CC747" s="6"/>
      <c r="CH747" s="6"/>
      <c r="CM747" s="6"/>
      <c r="CR747" s="6"/>
      <c r="CW747" s="6"/>
    </row>
    <row r="748" spans="1:101" x14ac:dyDescent="0.25">
      <c r="A748" s="27"/>
      <c r="F748" s="6"/>
      <c r="K748" s="6"/>
      <c r="P748" s="6"/>
      <c r="U748" s="6"/>
      <c r="Z748" s="6"/>
      <c r="AE748" s="6"/>
      <c r="AJ748" s="6"/>
      <c r="AO748" s="6"/>
      <c r="AT748" s="6"/>
      <c r="AY748" s="6"/>
      <c r="BD748" s="6"/>
      <c r="BI748" s="6"/>
      <c r="BN748" s="6"/>
      <c r="BS748" s="6"/>
      <c r="BX748" s="6"/>
      <c r="CC748" s="6"/>
      <c r="CH748" s="6"/>
      <c r="CM748" s="6"/>
      <c r="CR748" s="6"/>
      <c r="CW748" s="6"/>
    </row>
    <row r="749" spans="1:101" x14ac:dyDescent="0.25">
      <c r="A749" s="27"/>
      <c r="F749" s="6"/>
      <c r="K749" s="6"/>
      <c r="P749" s="6"/>
      <c r="U749" s="6"/>
      <c r="Z749" s="6"/>
      <c r="AE749" s="6"/>
      <c r="AJ749" s="6"/>
      <c r="AO749" s="6"/>
      <c r="AT749" s="6"/>
      <c r="AY749" s="6"/>
      <c r="BD749" s="6"/>
      <c r="BI749" s="6"/>
      <c r="BN749" s="6"/>
      <c r="BS749" s="6"/>
      <c r="BX749" s="6"/>
      <c r="CC749" s="6"/>
      <c r="CH749" s="6"/>
      <c r="CM749" s="6"/>
      <c r="CR749" s="6"/>
      <c r="CW749" s="6"/>
    </row>
    <row r="750" spans="1:101" x14ac:dyDescent="0.25">
      <c r="A750" s="27"/>
      <c r="F750" s="6"/>
      <c r="K750" s="6"/>
      <c r="P750" s="6"/>
      <c r="U750" s="6"/>
      <c r="Z750" s="6"/>
      <c r="AE750" s="6"/>
      <c r="AJ750" s="6"/>
      <c r="AO750" s="6"/>
      <c r="AT750" s="6"/>
      <c r="AY750" s="6"/>
      <c r="BD750" s="6"/>
      <c r="BI750" s="6"/>
      <c r="BN750" s="6"/>
      <c r="BS750" s="6"/>
      <c r="BX750" s="6"/>
      <c r="CC750" s="6"/>
      <c r="CH750" s="6"/>
      <c r="CM750" s="6"/>
      <c r="CR750" s="6"/>
      <c r="CW750" s="6"/>
    </row>
    <row r="751" spans="1:101" x14ac:dyDescent="0.25">
      <c r="A751" s="27"/>
      <c r="F751" s="6"/>
      <c r="K751" s="6"/>
      <c r="P751" s="6"/>
      <c r="U751" s="6"/>
      <c r="Z751" s="6"/>
      <c r="AE751" s="6"/>
      <c r="AJ751" s="6"/>
      <c r="AO751" s="6"/>
      <c r="AT751" s="6"/>
      <c r="AY751" s="6"/>
      <c r="BD751" s="6"/>
      <c r="BI751" s="6"/>
      <c r="BN751" s="6"/>
      <c r="BS751" s="6"/>
      <c r="BX751" s="6"/>
      <c r="CC751" s="6"/>
      <c r="CH751" s="6"/>
      <c r="CM751" s="6"/>
      <c r="CR751" s="6"/>
      <c r="CW751" s="6"/>
    </row>
    <row r="752" spans="1:101" x14ac:dyDescent="0.25">
      <c r="A752" s="27"/>
      <c r="F752" s="6"/>
      <c r="K752" s="6"/>
      <c r="P752" s="6"/>
      <c r="U752" s="6"/>
      <c r="Z752" s="6"/>
      <c r="AE752" s="6"/>
      <c r="AJ752" s="6"/>
      <c r="AO752" s="6"/>
      <c r="AT752" s="6"/>
      <c r="AY752" s="6"/>
      <c r="BD752" s="6"/>
      <c r="BI752" s="6"/>
      <c r="BN752" s="6"/>
      <c r="BS752" s="6"/>
      <c r="BX752" s="6"/>
      <c r="CC752" s="6"/>
      <c r="CH752" s="6"/>
      <c r="CM752" s="6"/>
      <c r="CR752" s="6"/>
      <c r="CW752" s="6"/>
    </row>
    <row r="753" spans="1:101" x14ac:dyDescent="0.25">
      <c r="A753" s="27"/>
      <c r="F753" s="6"/>
      <c r="K753" s="6"/>
      <c r="P753" s="6"/>
      <c r="U753" s="6"/>
      <c r="Z753" s="6"/>
      <c r="AE753" s="6"/>
      <c r="AJ753" s="6"/>
      <c r="AO753" s="6"/>
      <c r="AT753" s="6"/>
      <c r="AY753" s="6"/>
      <c r="BD753" s="6"/>
      <c r="BI753" s="6"/>
      <c r="BN753" s="6"/>
      <c r="BS753" s="6"/>
      <c r="BX753" s="6"/>
      <c r="CC753" s="6"/>
      <c r="CH753" s="6"/>
      <c r="CM753" s="6"/>
      <c r="CR753" s="6"/>
      <c r="CW753" s="6"/>
    </row>
    <row r="754" spans="1:101" x14ac:dyDescent="0.25">
      <c r="A754" s="27"/>
      <c r="F754" s="6"/>
      <c r="K754" s="6"/>
      <c r="P754" s="6"/>
      <c r="U754" s="6"/>
      <c r="Z754" s="6"/>
      <c r="AE754" s="6"/>
      <c r="AJ754" s="6"/>
      <c r="AO754" s="6"/>
      <c r="AT754" s="6"/>
      <c r="AY754" s="6"/>
      <c r="BD754" s="6"/>
      <c r="BI754" s="6"/>
      <c r="BN754" s="6"/>
      <c r="BS754" s="6"/>
      <c r="BX754" s="6"/>
      <c r="CC754" s="6"/>
      <c r="CH754" s="6"/>
      <c r="CM754" s="6"/>
      <c r="CR754" s="6"/>
      <c r="CW754" s="6"/>
    </row>
    <row r="755" spans="1:101" x14ac:dyDescent="0.25">
      <c r="A755" s="27"/>
      <c r="F755" s="6"/>
      <c r="K755" s="6"/>
      <c r="P755" s="6"/>
      <c r="U755" s="6"/>
      <c r="Z755" s="6"/>
      <c r="AE755" s="6"/>
      <c r="AJ755" s="6"/>
      <c r="AO755" s="6"/>
      <c r="AT755" s="6"/>
      <c r="AY755" s="6"/>
      <c r="BD755" s="6"/>
      <c r="BI755" s="6"/>
      <c r="BN755" s="6"/>
      <c r="BS755" s="6"/>
      <c r="BX755" s="6"/>
      <c r="CC755" s="6"/>
      <c r="CH755" s="6"/>
      <c r="CM755" s="6"/>
      <c r="CR755" s="6"/>
      <c r="CW755" s="6"/>
    </row>
    <row r="756" spans="1:101" x14ac:dyDescent="0.25">
      <c r="A756" s="27"/>
      <c r="F756" s="6"/>
      <c r="K756" s="6"/>
      <c r="P756" s="6"/>
      <c r="U756" s="6"/>
      <c r="Z756" s="6"/>
      <c r="AE756" s="6"/>
      <c r="AJ756" s="6"/>
      <c r="AO756" s="6"/>
      <c r="AT756" s="6"/>
      <c r="AY756" s="6"/>
      <c r="BD756" s="6"/>
      <c r="BI756" s="6"/>
      <c r="BN756" s="6"/>
      <c r="BS756" s="6"/>
      <c r="BX756" s="6"/>
      <c r="CC756" s="6"/>
      <c r="CH756" s="6"/>
      <c r="CM756" s="6"/>
      <c r="CR756" s="6"/>
      <c r="CW756" s="6"/>
    </row>
    <row r="757" spans="1:101" x14ac:dyDescent="0.25">
      <c r="A757" s="27"/>
      <c r="F757" s="6"/>
      <c r="K757" s="6"/>
      <c r="P757" s="6"/>
      <c r="U757" s="6"/>
      <c r="Z757" s="6"/>
      <c r="AE757" s="6"/>
      <c r="AJ757" s="6"/>
      <c r="AO757" s="6"/>
      <c r="AT757" s="6"/>
      <c r="AY757" s="6"/>
      <c r="BD757" s="6"/>
      <c r="BI757" s="6"/>
      <c r="BN757" s="6"/>
      <c r="BS757" s="6"/>
      <c r="BX757" s="6"/>
      <c r="CC757" s="6"/>
      <c r="CH757" s="6"/>
      <c r="CM757" s="6"/>
      <c r="CR757" s="6"/>
      <c r="CW757" s="6"/>
    </row>
    <row r="758" spans="1:101" x14ac:dyDescent="0.25">
      <c r="A758" s="27"/>
      <c r="F758" s="6"/>
      <c r="K758" s="6"/>
      <c r="P758" s="6"/>
      <c r="U758" s="6"/>
      <c r="Z758" s="6"/>
      <c r="AE758" s="6"/>
      <c r="AJ758" s="6"/>
      <c r="AO758" s="6"/>
      <c r="AT758" s="6"/>
      <c r="AY758" s="6"/>
      <c r="BD758" s="6"/>
      <c r="BI758" s="6"/>
      <c r="BN758" s="6"/>
      <c r="BS758" s="6"/>
      <c r="BX758" s="6"/>
      <c r="CC758" s="6"/>
      <c r="CH758" s="6"/>
      <c r="CM758" s="6"/>
      <c r="CR758" s="6"/>
      <c r="CW758" s="6"/>
    </row>
    <row r="759" spans="1:101" x14ac:dyDescent="0.25">
      <c r="A759" s="27"/>
      <c r="F759" s="6"/>
      <c r="K759" s="6"/>
      <c r="P759" s="6"/>
      <c r="U759" s="6"/>
      <c r="Z759" s="6"/>
      <c r="AE759" s="6"/>
      <c r="AJ759" s="6"/>
      <c r="AO759" s="6"/>
      <c r="AT759" s="6"/>
      <c r="AY759" s="6"/>
      <c r="BD759" s="6"/>
      <c r="BI759" s="6"/>
      <c r="BN759" s="6"/>
      <c r="BS759" s="6"/>
      <c r="BX759" s="6"/>
      <c r="CC759" s="6"/>
      <c r="CH759" s="6"/>
      <c r="CM759" s="6"/>
      <c r="CR759" s="6"/>
      <c r="CW759" s="6"/>
    </row>
    <row r="760" spans="1:101" x14ac:dyDescent="0.25">
      <c r="A760" s="27"/>
      <c r="F760" s="6"/>
      <c r="K760" s="6"/>
      <c r="P760" s="6"/>
      <c r="U760" s="6"/>
      <c r="Z760" s="6"/>
      <c r="AE760" s="6"/>
      <c r="AJ760" s="6"/>
      <c r="AO760" s="6"/>
      <c r="AT760" s="6"/>
      <c r="AY760" s="6"/>
      <c r="BD760" s="6"/>
      <c r="BI760" s="6"/>
      <c r="BN760" s="6"/>
      <c r="BS760" s="6"/>
      <c r="BX760" s="6"/>
      <c r="CC760" s="6"/>
      <c r="CH760" s="6"/>
      <c r="CM760" s="6"/>
      <c r="CR760" s="6"/>
      <c r="CW760" s="6"/>
    </row>
    <row r="761" spans="1:101" x14ac:dyDescent="0.25">
      <c r="A761" s="27"/>
      <c r="F761" s="6"/>
      <c r="K761" s="6"/>
      <c r="P761" s="6"/>
      <c r="U761" s="6"/>
      <c r="Z761" s="6"/>
      <c r="AE761" s="6"/>
      <c r="AJ761" s="6"/>
      <c r="AO761" s="6"/>
      <c r="AT761" s="6"/>
      <c r="AY761" s="6"/>
      <c r="BD761" s="6"/>
      <c r="BI761" s="6"/>
      <c r="BN761" s="6"/>
      <c r="BS761" s="6"/>
      <c r="BX761" s="6"/>
      <c r="CC761" s="6"/>
      <c r="CH761" s="6"/>
      <c r="CM761" s="6"/>
      <c r="CR761" s="6"/>
      <c r="CW761" s="6"/>
    </row>
    <row r="762" spans="1:101" x14ac:dyDescent="0.25">
      <c r="A762" s="27"/>
      <c r="F762" s="6"/>
      <c r="K762" s="6"/>
      <c r="P762" s="6"/>
      <c r="U762" s="6"/>
      <c r="Z762" s="6"/>
      <c r="AE762" s="6"/>
      <c r="AJ762" s="6"/>
      <c r="AO762" s="6"/>
      <c r="AT762" s="6"/>
      <c r="AY762" s="6"/>
      <c r="BD762" s="6"/>
      <c r="BI762" s="6"/>
      <c r="BN762" s="6"/>
      <c r="BS762" s="6"/>
      <c r="BX762" s="6"/>
      <c r="CC762" s="6"/>
      <c r="CH762" s="6"/>
      <c r="CM762" s="6"/>
      <c r="CR762" s="6"/>
      <c r="CW762" s="6"/>
    </row>
    <row r="763" spans="1:101" x14ac:dyDescent="0.25">
      <c r="A763" s="27"/>
      <c r="F763" s="6"/>
      <c r="K763" s="6"/>
      <c r="P763" s="6"/>
      <c r="U763" s="6"/>
      <c r="Z763" s="6"/>
      <c r="AE763" s="6"/>
      <c r="AJ763" s="6"/>
      <c r="AO763" s="6"/>
      <c r="AT763" s="6"/>
      <c r="AY763" s="6"/>
      <c r="BD763" s="6"/>
      <c r="BI763" s="6"/>
      <c r="BN763" s="6"/>
      <c r="BS763" s="6"/>
      <c r="BX763" s="6"/>
      <c r="CC763" s="6"/>
      <c r="CH763" s="6"/>
      <c r="CM763" s="6"/>
      <c r="CR763" s="6"/>
      <c r="CW763" s="6"/>
    </row>
    <row r="764" spans="1:101" x14ac:dyDescent="0.25">
      <c r="A764" s="27"/>
      <c r="F764" s="6"/>
      <c r="K764" s="6"/>
      <c r="P764" s="6"/>
      <c r="U764" s="6"/>
      <c r="Z764" s="6"/>
      <c r="AE764" s="6"/>
      <c r="AJ764" s="6"/>
      <c r="AO764" s="6"/>
      <c r="AT764" s="6"/>
      <c r="AY764" s="6"/>
      <c r="BD764" s="6"/>
      <c r="BI764" s="6"/>
      <c r="BN764" s="6"/>
      <c r="BS764" s="6"/>
      <c r="BX764" s="6"/>
      <c r="CC764" s="6"/>
      <c r="CH764" s="6"/>
      <c r="CM764" s="6"/>
      <c r="CR764" s="6"/>
      <c r="CW764" s="6"/>
    </row>
    <row r="765" spans="1:101" x14ac:dyDescent="0.25">
      <c r="A765" s="27"/>
      <c r="F765" s="6"/>
      <c r="K765" s="6"/>
      <c r="P765" s="6"/>
      <c r="U765" s="6"/>
      <c r="Z765" s="6"/>
      <c r="AE765" s="6"/>
      <c r="AJ765" s="6"/>
      <c r="AO765" s="6"/>
      <c r="AT765" s="6"/>
      <c r="AY765" s="6"/>
      <c r="BD765" s="6"/>
      <c r="BI765" s="6"/>
      <c r="BN765" s="6"/>
      <c r="BS765" s="6"/>
      <c r="BX765" s="6"/>
      <c r="CC765" s="6"/>
      <c r="CH765" s="6"/>
      <c r="CM765" s="6"/>
      <c r="CR765" s="6"/>
      <c r="CW765" s="6"/>
    </row>
    <row r="766" spans="1:101" x14ac:dyDescent="0.25">
      <c r="A766" s="27"/>
      <c r="F766" s="6"/>
      <c r="K766" s="6"/>
      <c r="P766" s="6"/>
      <c r="U766" s="6"/>
      <c r="Z766" s="6"/>
      <c r="AE766" s="6"/>
      <c r="AJ766" s="6"/>
      <c r="AO766" s="6"/>
      <c r="AT766" s="6"/>
      <c r="AY766" s="6"/>
      <c r="BD766" s="6"/>
      <c r="BI766" s="6"/>
      <c r="BN766" s="6"/>
      <c r="BS766" s="6"/>
      <c r="BX766" s="6"/>
      <c r="CC766" s="6"/>
      <c r="CH766" s="6"/>
      <c r="CM766" s="6"/>
      <c r="CR766" s="6"/>
      <c r="CW766" s="6"/>
    </row>
    <row r="767" spans="1:101" x14ac:dyDescent="0.25">
      <c r="A767" s="27"/>
      <c r="F767" s="6"/>
      <c r="K767" s="6"/>
      <c r="P767" s="6"/>
      <c r="U767" s="6"/>
      <c r="Z767" s="6"/>
      <c r="AE767" s="6"/>
      <c r="AJ767" s="6"/>
      <c r="AO767" s="6"/>
      <c r="AT767" s="6"/>
      <c r="AY767" s="6"/>
      <c r="BD767" s="6"/>
      <c r="BI767" s="6"/>
      <c r="BN767" s="6"/>
      <c r="BS767" s="6"/>
      <c r="BX767" s="6"/>
      <c r="CC767" s="6"/>
      <c r="CH767" s="6"/>
      <c r="CM767" s="6"/>
      <c r="CR767" s="6"/>
      <c r="CW767" s="6"/>
    </row>
    <row r="768" spans="1:101" x14ac:dyDescent="0.25">
      <c r="A768" s="27"/>
      <c r="F768" s="6"/>
      <c r="K768" s="6"/>
      <c r="P768" s="6"/>
      <c r="U768" s="6"/>
      <c r="Z768" s="6"/>
      <c r="AE768" s="6"/>
      <c r="AJ768" s="6"/>
      <c r="AO768" s="6"/>
      <c r="AT768" s="6"/>
      <c r="AY768" s="6"/>
      <c r="BD768" s="6"/>
      <c r="BI768" s="6"/>
      <c r="BN768" s="6"/>
      <c r="BS768" s="6"/>
      <c r="BX768" s="6"/>
      <c r="CC768" s="6"/>
      <c r="CH768" s="6"/>
      <c r="CM768" s="6"/>
      <c r="CR768" s="6"/>
      <c r="CW768" s="6"/>
    </row>
    <row r="769" spans="1:101" x14ac:dyDescent="0.25">
      <c r="A769" s="27"/>
      <c r="F769" s="6"/>
      <c r="K769" s="6"/>
      <c r="P769" s="6"/>
      <c r="U769" s="6"/>
      <c r="Z769" s="6"/>
      <c r="AE769" s="6"/>
      <c r="AJ769" s="6"/>
      <c r="AO769" s="6"/>
      <c r="AT769" s="6"/>
      <c r="AY769" s="6"/>
      <c r="BD769" s="6"/>
      <c r="BI769" s="6"/>
      <c r="BN769" s="6"/>
      <c r="BS769" s="6"/>
      <c r="BX769" s="6"/>
      <c r="CC769" s="6"/>
      <c r="CH769" s="6"/>
      <c r="CM769" s="6"/>
      <c r="CR769" s="6"/>
      <c r="CW769" s="6"/>
    </row>
    <row r="770" spans="1:101" x14ac:dyDescent="0.25">
      <c r="A770" s="27"/>
      <c r="F770" s="6"/>
      <c r="K770" s="6"/>
      <c r="P770" s="6"/>
      <c r="U770" s="6"/>
      <c r="Z770" s="6"/>
      <c r="AE770" s="6"/>
      <c r="AJ770" s="6"/>
      <c r="AO770" s="6"/>
      <c r="AT770" s="6"/>
      <c r="AY770" s="6"/>
      <c r="BD770" s="6"/>
      <c r="BI770" s="6"/>
      <c r="BN770" s="6"/>
      <c r="BS770" s="6"/>
      <c r="BX770" s="6"/>
      <c r="CC770" s="6"/>
      <c r="CH770" s="6"/>
      <c r="CM770" s="6"/>
      <c r="CR770" s="6"/>
      <c r="CW770" s="6"/>
    </row>
    <row r="771" spans="1:101" x14ac:dyDescent="0.25">
      <c r="A771" s="27"/>
      <c r="F771" s="6"/>
      <c r="K771" s="6"/>
      <c r="P771" s="6"/>
      <c r="U771" s="6"/>
      <c r="Z771" s="6"/>
      <c r="AE771" s="6"/>
      <c r="AJ771" s="6"/>
      <c r="AO771" s="6"/>
      <c r="AT771" s="6"/>
      <c r="AY771" s="6"/>
      <c r="BD771" s="6"/>
      <c r="BI771" s="6"/>
      <c r="BN771" s="6"/>
      <c r="BS771" s="6"/>
      <c r="BX771" s="6"/>
      <c r="CC771" s="6"/>
      <c r="CH771" s="6"/>
      <c r="CM771" s="6"/>
      <c r="CR771" s="6"/>
      <c r="CW771" s="6"/>
    </row>
    <row r="772" spans="1:101" x14ac:dyDescent="0.25">
      <c r="A772" s="27"/>
      <c r="F772" s="6"/>
      <c r="K772" s="6"/>
      <c r="P772" s="6"/>
      <c r="U772" s="6"/>
      <c r="Z772" s="6"/>
      <c r="AE772" s="6"/>
      <c r="AJ772" s="6"/>
      <c r="AO772" s="6"/>
      <c r="AT772" s="6"/>
      <c r="AY772" s="6"/>
      <c r="BD772" s="6"/>
      <c r="BI772" s="6"/>
      <c r="BN772" s="6"/>
      <c r="BS772" s="6"/>
      <c r="BX772" s="6"/>
      <c r="CC772" s="6"/>
      <c r="CH772" s="6"/>
      <c r="CM772" s="6"/>
      <c r="CR772" s="6"/>
      <c r="CW772" s="6"/>
    </row>
    <row r="773" spans="1:101" x14ac:dyDescent="0.25">
      <c r="A773" s="27"/>
      <c r="F773" s="6"/>
      <c r="K773" s="6"/>
      <c r="P773" s="6"/>
      <c r="U773" s="6"/>
      <c r="Z773" s="6"/>
      <c r="AE773" s="6"/>
      <c r="AJ773" s="6"/>
      <c r="AO773" s="6"/>
      <c r="AT773" s="6"/>
      <c r="AY773" s="6"/>
      <c r="BD773" s="6"/>
      <c r="BI773" s="6"/>
      <c r="BN773" s="6"/>
      <c r="BS773" s="6"/>
      <c r="BX773" s="6"/>
      <c r="CC773" s="6"/>
      <c r="CH773" s="6"/>
      <c r="CM773" s="6"/>
      <c r="CR773" s="6"/>
      <c r="CW773" s="6"/>
    </row>
    <row r="774" spans="1:101" x14ac:dyDescent="0.25">
      <c r="A774" s="27"/>
      <c r="F774" s="6"/>
      <c r="K774" s="6"/>
      <c r="P774" s="6"/>
      <c r="U774" s="6"/>
      <c r="Z774" s="6"/>
      <c r="AE774" s="6"/>
      <c r="AJ774" s="6"/>
      <c r="AO774" s="6"/>
      <c r="AT774" s="6"/>
      <c r="AY774" s="6"/>
      <c r="BD774" s="6"/>
      <c r="BI774" s="6"/>
      <c r="BN774" s="6"/>
      <c r="BS774" s="6"/>
      <c r="BX774" s="6"/>
      <c r="CC774" s="6"/>
      <c r="CH774" s="6"/>
      <c r="CM774" s="6"/>
      <c r="CR774" s="6"/>
      <c r="CW774" s="6"/>
    </row>
    <row r="775" spans="1:101" x14ac:dyDescent="0.25">
      <c r="A775" s="27"/>
      <c r="F775" s="6"/>
      <c r="K775" s="6"/>
      <c r="P775" s="6"/>
      <c r="U775" s="6"/>
      <c r="Z775" s="6"/>
      <c r="AE775" s="6"/>
      <c r="AJ775" s="6"/>
      <c r="AO775" s="6"/>
      <c r="AT775" s="6"/>
      <c r="AY775" s="6"/>
      <c r="BD775" s="6"/>
      <c r="BI775" s="6"/>
      <c r="BN775" s="6"/>
      <c r="BS775" s="6"/>
      <c r="BX775" s="6"/>
      <c r="CC775" s="6"/>
      <c r="CH775" s="6"/>
      <c r="CM775" s="6"/>
      <c r="CR775" s="6"/>
      <c r="CW775" s="6"/>
    </row>
    <row r="776" spans="1:101" x14ac:dyDescent="0.25">
      <c r="A776" s="27"/>
      <c r="F776" s="6"/>
      <c r="K776" s="6"/>
      <c r="P776" s="6"/>
      <c r="U776" s="6"/>
      <c r="Z776" s="6"/>
      <c r="AE776" s="6"/>
      <c r="AJ776" s="6"/>
      <c r="AO776" s="6"/>
      <c r="AT776" s="6"/>
      <c r="AY776" s="6"/>
      <c r="BD776" s="6"/>
      <c r="BI776" s="6"/>
      <c r="BN776" s="6"/>
      <c r="BS776" s="6"/>
      <c r="BX776" s="6"/>
      <c r="CC776" s="6"/>
      <c r="CH776" s="6"/>
      <c r="CM776" s="6"/>
      <c r="CR776" s="6"/>
      <c r="CW776" s="6"/>
    </row>
    <row r="777" spans="1:101" x14ac:dyDescent="0.25">
      <c r="A777" s="27"/>
      <c r="F777" s="6"/>
      <c r="K777" s="6"/>
      <c r="P777" s="6"/>
      <c r="U777" s="6"/>
      <c r="Z777" s="6"/>
      <c r="AE777" s="6"/>
      <c r="AJ777" s="6"/>
      <c r="AO777" s="6"/>
      <c r="AT777" s="6"/>
      <c r="AY777" s="6"/>
      <c r="BD777" s="6"/>
      <c r="BI777" s="6"/>
      <c r="BN777" s="6"/>
      <c r="BS777" s="6"/>
      <c r="BX777" s="6"/>
      <c r="CC777" s="6"/>
      <c r="CH777" s="6"/>
      <c r="CM777" s="6"/>
      <c r="CR777" s="6"/>
      <c r="CW777" s="6"/>
    </row>
    <row r="778" spans="1:101" x14ac:dyDescent="0.25">
      <c r="A778" s="27"/>
      <c r="F778" s="6"/>
      <c r="K778" s="6"/>
      <c r="P778" s="6"/>
      <c r="U778" s="6"/>
      <c r="Z778" s="6"/>
      <c r="AE778" s="6"/>
      <c r="AJ778" s="6"/>
      <c r="AO778" s="6"/>
      <c r="AT778" s="6"/>
      <c r="AY778" s="6"/>
      <c r="BD778" s="6"/>
      <c r="BI778" s="6"/>
      <c r="BN778" s="6"/>
      <c r="BS778" s="6"/>
      <c r="BX778" s="6"/>
      <c r="CC778" s="6"/>
      <c r="CH778" s="6"/>
      <c r="CM778" s="6"/>
      <c r="CR778" s="6"/>
      <c r="CW778" s="6"/>
    </row>
    <row r="779" spans="1:101" x14ac:dyDescent="0.25">
      <c r="A779" s="27"/>
      <c r="F779" s="6"/>
      <c r="K779" s="6"/>
      <c r="P779" s="6"/>
      <c r="U779" s="6"/>
      <c r="Z779" s="6"/>
      <c r="AE779" s="6"/>
      <c r="AJ779" s="6"/>
      <c r="AO779" s="6"/>
      <c r="AT779" s="6"/>
      <c r="AY779" s="6"/>
      <c r="BD779" s="6"/>
      <c r="BI779" s="6"/>
      <c r="BN779" s="6"/>
      <c r="BS779" s="6"/>
      <c r="BX779" s="6"/>
      <c r="CC779" s="6"/>
      <c r="CH779" s="6"/>
      <c r="CM779" s="6"/>
      <c r="CR779" s="6"/>
      <c r="CW779" s="6"/>
    </row>
    <row r="780" spans="1:101" x14ac:dyDescent="0.25">
      <c r="A780" s="27"/>
      <c r="F780" s="6"/>
      <c r="K780" s="6"/>
      <c r="P780" s="6"/>
      <c r="U780" s="6"/>
      <c r="Z780" s="6"/>
      <c r="AE780" s="6"/>
      <c r="AJ780" s="6"/>
      <c r="AO780" s="6"/>
      <c r="AT780" s="6"/>
      <c r="AY780" s="6"/>
      <c r="BD780" s="6"/>
      <c r="BI780" s="6"/>
      <c r="BN780" s="6"/>
      <c r="BS780" s="6"/>
      <c r="BX780" s="6"/>
      <c r="CC780" s="6"/>
      <c r="CH780" s="6"/>
      <c r="CM780" s="6"/>
      <c r="CR780" s="6"/>
      <c r="CW780" s="6"/>
    </row>
    <row r="781" spans="1:101" x14ac:dyDescent="0.25">
      <c r="A781" s="27"/>
      <c r="F781" s="6"/>
      <c r="K781" s="6"/>
      <c r="P781" s="6"/>
      <c r="U781" s="6"/>
      <c r="Z781" s="6"/>
      <c r="AE781" s="6"/>
      <c r="AJ781" s="6"/>
      <c r="AO781" s="6"/>
      <c r="AT781" s="6"/>
      <c r="AY781" s="6"/>
      <c r="BD781" s="6"/>
      <c r="BI781" s="6"/>
      <c r="BN781" s="6"/>
      <c r="BS781" s="6"/>
      <c r="BX781" s="6"/>
      <c r="CC781" s="6"/>
      <c r="CH781" s="6"/>
      <c r="CM781" s="6"/>
      <c r="CR781" s="6"/>
      <c r="CW781" s="6"/>
    </row>
    <row r="782" spans="1:101" x14ac:dyDescent="0.25">
      <c r="A782" s="27"/>
      <c r="F782" s="6"/>
      <c r="K782" s="6"/>
      <c r="P782" s="6"/>
      <c r="U782" s="6"/>
      <c r="Z782" s="6"/>
      <c r="AE782" s="6"/>
      <c r="AJ782" s="6"/>
      <c r="AO782" s="6"/>
      <c r="AT782" s="6"/>
      <c r="AY782" s="6"/>
      <c r="BD782" s="6"/>
      <c r="BI782" s="6"/>
      <c r="BN782" s="6"/>
      <c r="BS782" s="6"/>
      <c r="BX782" s="6"/>
      <c r="CC782" s="6"/>
      <c r="CH782" s="6"/>
      <c r="CM782" s="6"/>
      <c r="CR782" s="6"/>
      <c r="CW782" s="6"/>
    </row>
    <row r="783" spans="1:101" x14ac:dyDescent="0.25">
      <c r="A783" s="27"/>
      <c r="F783" s="6"/>
      <c r="K783" s="6"/>
      <c r="P783" s="6"/>
      <c r="U783" s="6"/>
      <c r="Z783" s="6"/>
      <c r="AE783" s="6"/>
      <c r="AJ783" s="6"/>
      <c r="AO783" s="6"/>
      <c r="AT783" s="6"/>
      <c r="AY783" s="6"/>
      <c r="BD783" s="6"/>
      <c r="BI783" s="6"/>
      <c r="BN783" s="6"/>
      <c r="BS783" s="6"/>
      <c r="BX783" s="6"/>
      <c r="CC783" s="6"/>
      <c r="CH783" s="6"/>
      <c r="CM783" s="6"/>
      <c r="CR783" s="6"/>
      <c r="CW783" s="6"/>
    </row>
    <row r="784" spans="1:101" x14ac:dyDescent="0.25">
      <c r="A784" s="27"/>
      <c r="F784" s="6"/>
      <c r="K784" s="6"/>
      <c r="P784" s="6"/>
      <c r="U784" s="6"/>
      <c r="Z784" s="6"/>
      <c r="AE784" s="6"/>
      <c r="AJ784" s="6"/>
      <c r="AO784" s="6"/>
      <c r="AT784" s="6"/>
      <c r="AY784" s="6"/>
      <c r="BD784" s="6"/>
      <c r="BI784" s="6"/>
      <c r="BN784" s="6"/>
      <c r="BS784" s="6"/>
      <c r="BX784" s="6"/>
      <c r="CC784" s="6"/>
      <c r="CH784" s="6"/>
      <c r="CM784" s="6"/>
      <c r="CR784" s="6"/>
      <c r="CW784" s="6"/>
    </row>
    <row r="785" spans="1:101" x14ac:dyDescent="0.25">
      <c r="A785" s="27"/>
      <c r="F785" s="6"/>
      <c r="K785" s="6"/>
      <c r="P785" s="6"/>
      <c r="U785" s="6"/>
      <c r="Z785" s="6"/>
      <c r="AE785" s="6"/>
      <c r="AJ785" s="6"/>
      <c r="AO785" s="6"/>
      <c r="AT785" s="6"/>
      <c r="AY785" s="6"/>
      <c r="BD785" s="6"/>
      <c r="BI785" s="6"/>
      <c r="BN785" s="6"/>
      <c r="BS785" s="6"/>
      <c r="BX785" s="6"/>
      <c r="CC785" s="6"/>
      <c r="CH785" s="6"/>
      <c r="CM785" s="6"/>
      <c r="CR785" s="6"/>
      <c r="CW785" s="6"/>
    </row>
    <row r="786" spans="1:101" x14ac:dyDescent="0.25">
      <c r="A786" s="27"/>
      <c r="F786" s="6"/>
      <c r="K786" s="6"/>
      <c r="P786" s="6"/>
      <c r="U786" s="6"/>
      <c r="Z786" s="6"/>
      <c r="AE786" s="6"/>
      <c r="AJ786" s="6"/>
      <c r="AO786" s="6"/>
      <c r="AT786" s="6"/>
      <c r="AY786" s="6"/>
      <c r="BD786" s="6"/>
      <c r="BI786" s="6"/>
      <c r="BN786" s="6"/>
      <c r="BS786" s="6"/>
      <c r="BX786" s="6"/>
      <c r="CC786" s="6"/>
      <c r="CH786" s="6"/>
      <c r="CM786" s="6"/>
      <c r="CR786" s="6"/>
      <c r="CW786" s="6"/>
    </row>
    <row r="787" spans="1:101" x14ac:dyDescent="0.25">
      <c r="A787" s="27"/>
      <c r="F787" s="6"/>
      <c r="K787" s="6"/>
      <c r="P787" s="6"/>
      <c r="U787" s="6"/>
      <c r="Z787" s="6"/>
      <c r="AE787" s="6"/>
      <c r="AJ787" s="6"/>
      <c r="AO787" s="6"/>
      <c r="AT787" s="6"/>
      <c r="AY787" s="6"/>
      <c r="BD787" s="6"/>
      <c r="BI787" s="6"/>
      <c r="BN787" s="6"/>
      <c r="BS787" s="6"/>
      <c r="BX787" s="6"/>
      <c r="CC787" s="6"/>
      <c r="CH787" s="6"/>
      <c r="CM787" s="6"/>
      <c r="CR787" s="6"/>
      <c r="CW787" s="6"/>
    </row>
    <row r="788" spans="1:101" x14ac:dyDescent="0.25">
      <c r="A788" s="27"/>
      <c r="F788" s="6"/>
      <c r="K788" s="6"/>
      <c r="P788" s="6"/>
      <c r="U788" s="6"/>
      <c r="Z788" s="6"/>
      <c r="AE788" s="6"/>
      <c r="AJ788" s="6"/>
      <c r="AO788" s="6"/>
      <c r="AT788" s="6"/>
      <c r="AY788" s="6"/>
      <c r="BD788" s="6"/>
      <c r="BI788" s="6"/>
      <c r="BN788" s="6"/>
      <c r="BS788" s="6"/>
      <c r="BX788" s="6"/>
      <c r="CC788" s="6"/>
      <c r="CH788" s="6"/>
      <c r="CM788" s="6"/>
      <c r="CR788" s="6"/>
      <c r="CW788" s="6"/>
    </row>
    <row r="789" spans="1:101" x14ac:dyDescent="0.25">
      <c r="A789" s="27"/>
      <c r="F789" s="6"/>
      <c r="K789" s="6"/>
      <c r="P789" s="6"/>
      <c r="U789" s="6"/>
      <c r="Z789" s="6"/>
      <c r="AE789" s="6"/>
      <c r="AJ789" s="6"/>
      <c r="AO789" s="6"/>
      <c r="AT789" s="6"/>
      <c r="AY789" s="6"/>
      <c r="BD789" s="6"/>
      <c r="BI789" s="6"/>
      <c r="BN789" s="6"/>
      <c r="BS789" s="6"/>
      <c r="BX789" s="6"/>
      <c r="CC789" s="6"/>
      <c r="CH789" s="6"/>
      <c r="CM789" s="6"/>
      <c r="CR789" s="6"/>
      <c r="CW789" s="6"/>
    </row>
    <row r="790" spans="1:101" x14ac:dyDescent="0.25">
      <c r="A790" s="27"/>
      <c r="F790" s="6"/>
      <c r="K790" s="6"/>
      <c r="P790" s="6"/>
      <c r="U790" s="6"/>
      <c r="Z790" s="6"/>
      <c r="AE790" s="6"/>
      <c r="AJ790" s="6"/>
      <c r="AO790" s="6"/>
      <c r="AT790" s="6"/>
      <c r="AY790" s="6"/>
      <c r="BD790" s="6"/>
      <c r="BI790" s="6"/>
      <c r="BN790" s="6"/>
      <c r="BS790" s="6"/>
      <c r="BX790" s="6"/>
      <c r="CC790" s="6"/>
      <c r="CH790" s="6"/>
      <c r="CM790" s="6"/>
      <c r="CR790" s="6"/>
      <c r="CW790" s="6"/>
    </row>
    <row r="791" spans="1:101" x14ac:dyDescent="0.25">
      <c r="A791" s="27"/>
      <c r="F791" s="6"/>
      <c r="K791" s="6"/>
      <c r="P791" s="6"/>
      <c r="U791" s="6"/>
      <c r="Z791" s="6"/>
      <c r="AE791" s="6"/>
      <c r="AJ791" s="6"/>
      <c r="AO791" s="6"/>
      <c r="AT791" s="6"/>
      <c r="AY791" s="6"/>
      <c r="BD791" s="6"/>
      <c r="BI791" s="6"/>
      <c r="BN791" s="6"/>
      <c r="BS791" s="6"/>
      <c r="BX791" s="6"/>
      <c r="CC791" s="6"/>
      <c r="CH791" s="6"/>
      <c r="CM791" s="6"/>
      <c r="CR791" s="6"/>
      <c r="CW791" s="6"/>
    </row>
    <row r="792" spans="1:101" x14ac:dyDescent="0.25">
      <c r="A792" s="27"/>
      <c r="F792" s="6"/>
      <c r="K792" s="6"/>
      <c r="P792" s="6"/>
      <c r="U792" s="6"/>
      <c r="Z792" s="6"/>
      <c r="AE792" s="6"/>
      <c r="AJ792" s="6"/>
      <c r="AO792" s="6"/>
      <c r="AT792" s="6"/>
      <c r="AY792" s="6"/>
      <c r="BD792" s="6"/>
      <c r="BI792" s="6"/>
      <c r="BN792" s="6"/>
      <c r="BS792" s="6"/>
      <c r="BX792" s="6"/>
      <c r="CC792" s="6"/>
      <c r="CH792" s="6"/>
      <c r="CM792" s="6"/>
      <c r="CR792" s="6"/>
      <c r="CW792" s="6"/>
    </row>
    <row r="793" spans="1:101" x14ac:dyDescent="0.25">
      <c r="A793" s="27"/>
      <c r="F793" s="6"/>
      <c r="K793" s="6"/>
      <c r="P793" s="6"/>
      <c r="U793" s="6"/>
      <c r="Z793" s="6"/>
      <c r="AE793" s="6"/>
      <c r="AJ793" s="6"/>
      <c r="AO793" s="6"/>
      <c r="AT793" s="6"/>
      <c r="AY793" s="6"/>
      <c r="BD793" s="6"/>
      <c r="BI793" s="6"/>
      <c r="BN793" s="6"/>
      <c r="BS793" s="6"/>
      <c r="BX793" s="6"/>
      <c r="CC793" s="6"/>
      <c r="CH793" s="6"/>
      <c r="CM793" s="6"/>
      <c r="CR793" s="6"/>
      <c r="CW793" s="6"/>
    </row>
    <row r="794" spans="1:101" x14ac:dyDescent="0.25">
      <c r="A794" s="27"/>
      <c r="F794" s="6"/>
      <c r="K794" s="6"/>
      <c r="P794" s="6"/>
      <c r="U794" s="6"/>
      <c r="Z794" s="6"/>
      <c r="AE794" s="6"/>
      <c r="AJ794" s="6"/>
      <c r="AO794" s="6"/>
      <c r="AT794" s="6"/>
      <c r="AY794" s="6"/>
      <c r="BD794" s="6"/>
      <c r="BI794" s="6"/>
      <c r="BN794" s="6"/>
      <c r="BS794" s="6"/>
      <c r="BX794" s="6"/>
      <c r="CC794" s="6"/>
      <c r="CH794" s="6"/>
      <c r="CM794" s="6"/>
      <c r="CR794" s="6"/>
      <c r="CW794" s="6"/>
    </row>
    <row r="795" spans="1:101" x14ac:dyDescent="0.25">
      <c r="A795" s="27"/>
      <c r="F795" s="6"/>
      <c r="K795" s="6"/>
      <c r="P795" s="6"/>
      <c r="U795" s="6"/>
      <c r="Z795" s="6"/>
      <c r="AE795" s="6"/>
      <c r="AJ795" s="6"/>
      <c r="AO795" s="6"/>
      <c r="AT795" s="6"/>
      <c r="AY795" s="6"/>
      <c r="BD795" s="6"/>
      <c r="BI795" s="6"/>
      <c r="BN795" s="6"/>
      <c r="BS795" s="6"/>
      <c r="BX795" s="6"/>
      <c r="CC795" s="6"/>
      <c r="CH795" s="6"/>
      <c r="CM795" s="6"/>
      <c r="CR795" s="6"/>
      <c r="CW795" s="6"/>
    </row>
    <row r="796" spans="1:101" x14ac:dyDescent="0.25">
      <c r="A796" s="27"/>
      <c r="F796" s="6"/>
      <c r="K796" s="6"/>
      <c r="P796" s="6"/>
      <c r="U796" s="6"/>
      <c r="Z796" s="6"/>
      <c r="AE796" s="6"/>
      <c r="AJ796" s="6"/>
      <c r="AO796" s="6"/>
      <c r="AT796" s="6"/>
      <c r="AY796" s="6"/>
      <c r="BD796" s="6"/>
      <c r="BI796" s="6"/>
      <c r="BN796" s="6"/>
      <c r="BS796" s="6"/>
      <c r="BX796" s="6"/>
      <c r="CC796" s="6"/>
      <c r="CH796" s="6"/>
      <c r="CM796" s="6"/>
      <c r="CR796" s="6"/>
      <c r="CW796" s="6"/>
    </row>
    <row r="797" spans="1:101" x14ac:dyDescent="0.25">
      <c r="A797" s="27"/>
      <c r="F797" s="6"/>
      <c r="K797" s="6"/>
      <c r="P797" s="6"/>
      <c r="U797" s="6"/>
      <c r="Z797" s="6"/>
      <c r="AE797" s="6"/>
      <c r="AJ797" s="6"/>
      <c r="AO797" s="6"/>
      <c r="AT797" s="6"/>
      <c r="AY797" s="6"/>
      <c r="BD797" s="6"/>
      <c r="BI797" s="6"/>
      <c r="BN797" s="6"/>
      <c r="BS797" s="6"/>
      <c r="BX797" s="6"/>
      <c r="CC797" s="6"/>
      <c r="CH797" s="6"/>
      <c r="CM797" s="6"/>
      <c r="CR797" s="6"/>
      <c r="CW797" s="6"/>
    </row>
    <row r="798" spans="1:101" x14ac:dyDescent="0.25">
      <c r="A798" s="27"/>
      <c r="F798" s="6"/>
      <c r="K798" s="6"/>
      <c r="P798" s="6"/>
      <c r="U798" s="6"/>
      <c r="Z798" s="6"/>
      <c r="AE798" s="6"/>
      <c r="AJ798" s="6"/>
      <c r="AO798" s="6"/>
      <c r="AT798" s="6"/>
      <c r="AY798" s="6"/>
      <c r="BD798" s="6"/>
      <c r="BI798" s="6"/>
      <c r="BN798" s="6"/>
      <c r="BS798" s="6"/>
      <c r="BX798" s="6"/>
      <c r="CC798" s="6"/>
      <c r="CH798" s="6"/>
      <c r="CM798" s="6"/>
      <c r="CR798" s="6"/>
      <c r="CW798" s="6"/>
    </row>
    <row r="799" spans="1:101" x14ac:dyDescent="0.25">
      <c r="A799" s="27"/>
      <c r="F799" s="6"/>
      <c r="K799" s="6"/>
      <c r="P799" s="6"/>
      <c r="U799" s="6"/>
      <c r="Z799" s="6"/>
      <c r="AE799" s="6"/>
      <c r="AJ799" s="6"/>
      <c r="AO799" s="6"/>
      <c r="AT799" s="6"/>
      <c r="AY799" s="6"/>
      <c r="BD799" s="6"/>
      <c r="BI799" s="6"/>
      <c r="BN799" s="6"/>
      <c r="BS799" s="6"/>
      <c r="BX799" s="6"/>
      <c r="CC799" s="6"/>
      <c r="CH799" s="6"/>
      <c r="CM799" s="6"/>
      <c r="CR799" s="6"/>
      <c r="CW799" s="6"/>
    </row>
    <row r="800" spans="1:101" x14ac:dyDescent="0.25">
      <c r="A800" s="27"/>
      <c r="F800" s="6"/>
      <c r="K800" s="6"/>
      <c r="P800" s="6"/>
      <c r="U800" s="6"/>
      <c r="Z800" s="6"/>
      <c r="AE800" s="6"/>
      <c r="AJ800" s="6"/>
      <c r="AO800" s="6"/>
      <c r="AT800" s="6"/>
      <c r="AY800" s="6"/>
      <c r="BD800" s="6"/>
      <c r="BI800" s="6"/>
      <c r="BN800" s="6"/>
      <c r="BS800" s="6"/>
      <c r="BX800" s="6"/>
      <c r="CC800" s="6"/>
      <c r="CH800" s="6"/>
      <c r="CM800" s="6"/>
      <c r="CR800" s="6"/>
      <c r="CW800" s="6"/>
    </row>
    <row r="801" spans="1:101" x14ac:dyDescent="0.25">
      <c r="A801" s="27"/>
      <c r="F801" s="6"/>
      <c r="K801" s="6"/>
      <c r="P801" s="6"/>
      <c r="U801" s="6"/>
      <c r="Z801" s="6"/>
      <c r="AE801" s="6"/>
      <c r="AJ801" s="6"/>
      <c r="AO801" s="6"/>
      <c r="AT801" s="6"/>
      <c r="AY801" s="6"/>
      <c r="BD801" s="6"/>
      <c r="BI801" s="6"/>
      <c r="BN801" s="6"/>
      <c r="BS801" s="6"/>
      <c r="BX801" s="6"/>
      <c r="CC801" s="6"/>
      <c r="CH801" s="6"/>
      <c r="CM801" s="6"/>
      <c r="CR801" s="6"/>
      <c r="CW801" s="6"/>
    </row>
    <row r="802" spans="1:101" x14ac:dyDescent="0.25">
      <c r="A802" s="27"/>
      <c r="F802" s="6"/>
      <c r="K802" s="6"/>
      <c r="P802" s="6"/>
      <c r="U802" s="6"/>
      <c r="Z802" s="6"/>
      <c r="AE802" s="6"/>
      <c r="AJ802" s="6"/>
      <c r="AO802" s="6"/>
      <c r="AT802" s="6"/>
      <c r="AY802" s="6"/>
      <c r="BD802" s="6"/>
      <c r="BI802" s="6"/>
      <c r="BN802" s="6"/>
      <c r="BS802" s="6"/>
      <c r="BX802" s="6"/>
      <c r="CC802" s="6"/>
      <c r="CH802" s="6"/>
      <c r="CM802" s="6"/>
      <c r="CR802" s="6"/>
      <c r="CW802" s="6"/>
    </row>
    <row r="803" spans="1:101" x14ac:dyDescent="0.25">
      <c r="A803" s="27"/>
      <c r="F803" s="6"/>
      <c r="K803" s="6"/>
      <c r="P803" s="6"/>
      <c r="U803" s="6"/>
      <c r="Z803" s="6"/>
      <c r="AE803" s="6"/>
      <c r="AJ803" s="6"/>
      <c r="AO803" s="6"/>
      <c r="AT803" s="6"/>
      <c r="AY803" s="6"/>
      <c r="BD803" s="6"/>
      <c r="BI803" s="6"/>
      <c r="BN803" s="6"/>
      <c r="BS803" s="6"/>
      <c r="BX803" s="6"/>
      <c r="CC803" s="6"/>
      <c r="CH803" s="6"/>
      <c r="CM803" s="6"/>
      <c r="CR803" s="6"/>
      <c r="CW803" s="6"/>
    </row>
    <row r="804" spans="1:101" x14ac:dyDescent="0.25">
      <c r="A804" s="27"/>
      <c r="F804" s="6"/>
      <c r="K804" s="6"/>
      <c r="P804" s="6"/>
      <c r="U804" s="6"/>
      <c r="Z804" s="6"/>
      <c r="AE804" s="6"/>
      <c r="AJ804" s="6"/>
      <c r="AO804" s="6"/>
      <c r="AT804" s="6"/>
      <c r="AY804" s="6"/>
      <c r="BD804" s="6"/>
      <c r="BI804" s="6"/>
      <c r="BN804" s="6"/>
      <c r="BS804" s="6"/>
      <c r="BX804" s="6"/>
      <c r="CC804" s="6"/>
      <c r="CH804" s="6"/>
      <c r="CM804" s="6"/>
      <c r="CR804" s="6"/>
      <c r="CW804" s="6"/>
    </row>
    <row r="805" spans="1:101" x14ac:dyDescent="0.25">
      <c r="A805" s="27"/>
      <c r="F805" s="6"/>
      <c r="K805" s="6"/>
      <c r="P805" s="6"/>
      <c r="U805" s="6"/>
      <c r="Z805" s="6"/>
      <c r="AE805" s="6"/>
      <c r="AJ805" s="6"/>
      <c r="AO805" s="6"/>
      <c r="AT805" s="6"/>
      <c r="AY805" s="6"/>
      <c r="BD805" s="6"/>
      <c r="BI805" s="6"/>
      <c r="BN805" s="6"/>
      <c r="BS805" s="6"/>
      <c r="BX805" s="6"/>
      <c r="CC805" s="6"/>
      <c r="CH805" s="6"/>
      <c r="CM805" s="6"/>
      <c r="CR805" s="6"/>
      <c r="CW805" s="6"/>
    </row>
    <row r="806" spans="1:101" x14ac:dyDescent="0.25">
      <c r="A806" s="27"/>
      <c r="F806" s="6"/>
      <c r="K806" s="6"/>
      <c r="P806" s="6"/>
      <c r="U806" s="6"/>
      <c r="Z806" s="6"/>
      <c r="AE806" s="6"/>
      <c r="AJ806" s="6"/>
      <c r="AO806" s="6"/>
      <c r="AT806" s="6"/>
      <c r="AY806" s="6"/>
      <c r="BD806" s="6"/>
      <c r="BI806" s="6"/>
      <c r="BN806" s="6"/>
      <c r="BS806" s="6"/>
      <c r="BX806" s="6"/>
      <c r="CC806" s="6"/>
      <c r="CH806" s="6"/>
      <c r="CM806" s="6"/>
      <c r="CR806" s="6"/>
      <c r="CW806" s="6"/>
    </row>
    <row r="807" spans="1:101" x14ac:dyDescent="0.25">
      <c r="A807" s="27"/>
      <c r="F807" s="6"/>
      <c r="K807" s="6"/>
      <c r="P807" s="6"/>
      <c r="U807" s="6"/>
      <c r="Z807" s="6"/>
      <c r="AE807" s="6"/>
      <c r="AJ807" s="6"/>
      <c r="AO807" s="6"/>
      <c r="AT807" s="6"/>
      <c r="AY807" s="6"/>
      <c r="BD807" s="6"/>
      <c r="BI807" s="6"/>
      <c r="BN807" s="6"/>
      <c r="BS807" s="6"/>
      <c r="BX807" s="6"/>
      <c r="CC807" s="6"/>
      <c r="CH807" s="6"/>
      <c r="CM807" s="6"/>
      <c r="CR807" s="6"/>
      <c r="CW807" s="6"/>
    </row>
    <row r="808" spans="1:101" x14ac:dyDescent="0.25">
      <c r="A808" s="27"/>
      <c r="F808" s="6"/>
      <c r="K808" s="6"/>
      <c r="P808" s="6"/>
      <c r="U808" s="6"/>
      <c r="Z808" s="6"/>
      <c r="AE808" s="6"/>
      <c r="AJ808" s="6"/>
      <c r="AO808" s="6"/>
      <c r="AT808" s="6"/>
      <c r="AY808" s="6"/>
      <c r="BD808" s="6"/>
      <c r="BI808" s="6"/>
      <c r="BN808" s="6"/>
      <c r="BS808" s="6"/>
      <c r="BX808" s="6"/>
      <c r="CC808" s="6"/>
      <c r="CH808" s="6"/>
      <c r="CM808" s="6"/>
      <c r="CR808" s="6"/>
      <c r="CW808" s="6"/>
    </row>
    <row r="809" spans="1:101" x14ac:dyDescent="0.25">
      <c r="A809" s="27"/>
      <c r="F809" s="6"/>
      <c r="K809" s="6"/>
      <c r="P809" s="6"/>
      <c r="U809" s="6"/>
      <c r="Z809" s="6"/>
      <c r="AE809" s="6"/>
      <c r="AJ809" s="6"/>
      <c r="AO809" s="6"/>
      <c r="AT809" s="6"/>
      <c r="AY809" s="6"/>
      <c r="BD809" s="6"/>
      <c r="BI809" s="6"/>
      <c r="BN809" s="6"/>
      <c r="BS809" s="6"/>
      <c r="BX809" s="6"/>
      <c r="CC809" s="6"/>
      <c r="CH809" s="6"/>
      <c r="CM809" s="6"/>
      <c r="CR809" s="6"/>
      <c r="CW809" s="6"/>
    </row>
    <row r="810" spans="1:101" x14ac:dyDescent="0.25">
      <c r="A810" s="27"/>
      <c r="F810" s="6"/>
      <c r="K810" s="6"/>
      <c r="P810" s="6"/>
      <c r="U810" s="6"/>
      <c r="Z810" s="6"/>
      <c r="AE810" s="6"/>
      <c r="AJ810" s="6"/>
      <c r="AO810" s="6"/>
      <c r="AT810" s="6"/>
      <c r="AY810" s="6"/>
      <c r="BD810" s="6"/>
      <c r="BI810" s="6"/>
      <c r="BN810" s="6"/>
      <c r="BS810" s="6"/>
      <c r="BX810" s="6"/>
      <c r="CC810" s="6"/>
      <c r="CH810" s="6"/>
      <c r="CM810" s="6"/>
      <c r="CR810" s="6"/>
      <c r="CW810" s="6"/>
    </row>
    <row r="811" spans="1:101" x14ac:dyDescent="0.25">
      <c r="A811" s="27"/>
      <c r="F811" s="6"/>
      <c r="K811" s="6"/>
      <c r="P811" s="6"/>
      <c r="U811" s="6"/>
      <c r="Z811" s="6"/>
      <c r="AE811" s="6"/>
      <c r="AJ811" s="6"/>
      <c r="AO811" s="6"/>
      <c r="AT811" s="6"/>
      <c r="AY811" s="6"/>
      <c r="BD811" s="6"/>
      <c r="BI811" s="6"/>
      <c r="BN811" s="6"/>
      <c r="BS811" s="6"/>
      <c r="BX811" s="6"/>
      <c r="CC811" s="6"/>
      <c r="CH811" s="6"/>
      <c r="CM811" s="6"/>
      <c r="CR811" s="6"/>
      <c r="CW811" s="6"/>
    </row>
    <row r="812" spans="1:101" x14ac:dyDescent="0.25">
      <c r="A812" s="27"/>
      <c r="F812" s="6"/>
      <c r="K812" s="6"/>
      <c r="P812" s="6"/>
      <c r="U812" s="6"/>
      <c r="Z812" s="6"/>
      <c r="AE812" s="6"/>
      <c r="AJ812" s="6"/>
      <c r="AO812" s="6"/>
      <c r="AT812" s="6"/>
      <c r="AY812" s="6"/>
      <c r="BD812" s="6"/>
      <c r="BI812" s="6"/>
      <c r="BN812" s="6"/>
      <c r="BS812" s="6"/>
      <c r="BX812" s="6"/>
      <c r="CC812" s="6"/>
      <c r="CH812" s="6"/>
      <c r="CM812" s="6"/>
      <c r="CR812" s="6"/>
      <c r="CW812" s="6"/>
    </row>
    <row r="813" spans="1:101" x14ac:dyDescent="0.25">
      <c r="A813" s="27"/>
      <c r="F813" s="6"/>
      <c r="K813" s="6"/>
      <c r="P813" s="6"/>
      <c r="U813" s="6"/>
      <c r="Z813" s="6"/>
      <c r="AE813" s="6"/>
      <c r="AJ813" s="6"/>
      <c r="AO813" s="6"/>
      <c r="AT813" s="6"/>
      <c r="AY813" s="6"/>
      <c r="BD813" s="6"/>
      <c r="BI813" s="6"/>
      <c r="BN813" s="6"/>
      <c r="BS813" s="6"/>
      <c r="BX813" s="6"/>
      <c r="CC813" s="6"/>
      <c r="CH813" s="6"/>
      <c r="CM813" s="6"/>
      <c r="CR813" s="6"/>
      <c r="CW813" s="6"/>
    </row>
    <row r="814" spans="1:101" x14ac:dyDescent="0.25">
      <c r="A814" s="27"/>
      <c r="F814" s="6"/>
      <c r="K814" s="6"/>
      <c r="P814" s="6"/>
      <c r="U814" s="6"/>
      <c r="Z814" s="6"/>
      <c r="AE814" s="6"/>
      <c r="AJ814" s="6"/>
      <c r="AO814" s="6"/>
      <c r="AT814" s="6"/>
      <c r="AY814" s="6"/>
      <c r="BD814" s="6"/>
      <c r="BI814" s="6"/>
      <c r="BN814" s="6"/>
      <c r="BS814" s="6"/>
      <c r="BX814" s="6"/>
      <c r="CC814" s="6"/>
      <c r="CH814" s="6"/>
      <c r="CM814" s="6"/>
      <c r="CR814" s="6"/>
      <c r="CW814" s="6"/>
    </row>
    <row r="815" spans="1:101" x14ac:dyDescent="0.25">
      <c r="A815" s="27"/>
      <c r="F815" s="6"/>
      <c r="K815" s="6"/>
      <c r="P815" s="6"/>
      <c r="U815" s="6"/>
      <c r="Z815" s="6"/>
      <c r="AE815" s="6"/>
      <c r="AJ815" s="6"/>
      <c r="AO815" s="6"/>
      <c r="AT815" s="6"/>
      <c r="AY815" s="6"/>
      <c r="BD815" s="6"/>
      <c r="BI815" s="6"/>
      <c r="BN815" s="6"/>
      <c r="BS815" s="6"/>
      <c r="BX815" s="6"/>
      <c r="CC815" s="6"/>
      <c r="CH815" s="6"/>
      <c r="CM815" s="6"/>
      <c r="CR815" s="6"/>
      <c r="CW815" s="6"/>
    </row>
    <row r="816" spans="1:101" x14ac:dyDescent="0.25">
      <c r="A816" s="27"/>
      <c r="F816" s="6"/>
      <c r="K816" s="6"/>
      <c r="P816" s="6"/>
      <c r="U816" s="6"/>
      <c r="Z816" s="6"/>
      <c r="AE816" s="6"/>
      <c r="AJ816" s="6"/>
      <c r="AO816" s="6"/>
      <c r="AT816" s="6"/>
      <c r="AY816" s="6"/>
      <c r="BD816" s="6"/>
      <c r="BI816" s="6"/>
      <c r="BN816" s="6"/>
      <c r="BS816" s="6"/>
      <c r="BX816" s="6"/>
      <c r="CC816" s="6"/>
      <c r="CH816" s="6"/>
      <c r="CM816" s="6"/>
      <c r="CR816" s="6"/>
      <c r="CW816" s="6"/>
    </row>
    <row r="817" spans="1:101" x14ac:dyDescent="0.25">
      <c r="A817" s="27"/>
      <c r="F817" s="6"/>
      <c r="K817" s="6"/>
      <c r="P817" s="6"/>
      <c r="U817" s="6"/>
      <c r="Z817" s="6"/>
      <c r="AE817" s="6"/>
      <c r="AJ817" s="6"/>
      <c r="AO817" s="6"/>
      <c r="AT817" s="6"/>
      <c r="AY817" s="6"/>
      <c r="BD817" s="6"/>
      <c r="BI817" s="6"/>
      <c r="BN817" s="6"/>
      <c r="BS817" s="6"/>
      <c r="BX817" s="6"/>
      <c r="CC817" s="6"/>
      <c r="CH817" s="6"/>
      <c r="CM817" s="6"/>
      <c r="CR817" s="6"/>
      <c r="CW817" s="6"/>
    </row>
    <row r="818" spans="1:101" x14ac:dyDescent="0.25">
      <c r="A818" s="27"/>
      <c r="F818" s="6"/>
      <c r="K818" s="6"/>
      <c r="P818" s="6"/>
      <c r="U818" s="6"/>
      <c r="Z818" s="6"/>
      <c r="AE818" s="6"/>
      <c r="AJ818" s="6"/>
      <c r="AO818" s="6"/>
      <c r="AT818" s="6"/>
      <c r="AY818" s="6"/>
      <c r="BD818" s="6"/>
      <c r="BI818" s="6"/>
      <c r="BN818" s="6"/>
      <c r="BS818" s="6"/>
      <c r="BX818" s="6"/>
      <c r="CC818" s="6"/>
      <c r="CH818" s="6"/>
      <c r="CM818" s="6"/>
      <c r="CR818" s="6"/>
      <c r="CW818" s="6"/>
    </row>
    <row r="819" spans="1:101" x14ac:dyDescent="0.25">
      <c r="A819" s="27"/>
      <c r="F819" s="6"/>
      <c r="K819" s="6"/>
      <c r="P819" s="6"/>
      <c r="U819" s="6"/>
      <c r="Z819" s="6"/>
      <c r="AE819" s="6"/>
      <c r="AJ819" s="6"/>
      <c r="AO819" s="6"/>
      <c r="AT819" s="6"/>
      <c r="AY819" s="6"/>
      <c r="BD819" s="6"/>
      <c r="BI819" s="6"/>
      <c r="BN819" s="6"/>
      <c r="BS819" s="6"/>
      <c r="BX819" s="6"/>
      <c r="CC819" s="6"/>
      <c r="CH819" s="6"/>
      <c r="CM819" s="6"/>
      <c r="CR819" s="6"/>
      <c r="CW819" s="6"/>
    </row>
    <row r="820" spans="1:101" x14ac:dyDescent="0.25">
      <c r="A820" s="27"/>
      <c r="F820" s="6"/>
      <c r="K820" s="6"/>
      <c r="P820" s="6"/>
      <c r="U820" s="6"/>
      <c r="Z820" s="6"/>
      <c r="AE820" s="6"/>
      <c r="AJ820" s="6"/>
      <c r="AO820" s="6"/>
      <c r="AT820" s="6"/>
      <c r="AY820" s="6"/>
      <c r="BD820" s="6"/>
      <c r="BI820" s="6"/>
      <c r="BN820" s="6"/>
      <c r="BS820" s="6"/>
      <c r="BX820" s="6"/>
      <c r="CC820" s="6"/>
      <c r="CH820" s="6"/>
      <c r="CM820" s="6"/>
      <c r="CR820" s="6"/>
      <c r="CW820" s="6"/>
    </row>
    <row r="821" spans="1:101" x14ac:dyDescent="0.25">
      <c r="A821" s="27"/>
      <c r="F821" s="6"/>
      <c r="K821" s="6"/>
      <c r="P821" s="6"/>
      <c r="U821" s="6"/>
      <c r="Z821" s="6"/>
      <c r="AE821" s="6"/>
      <c r="AJ821" s="6"/>
      <c r="AO821" s="6"/>
      <c r="AT821" s="6"/>
      <c r="AY821" s="6"/>
      <c r="BD821" s="6"/>
      <c r="BI821" s="6"/>
      <c r="BN821" s="6"/>
      <c r="BS821" s="6"/>
      <c r="BX821" s="6"/>
      <c r="CC821" s="6"/>
      <c r="CH821" s="6"/>
      <c r="CM821" s="6"/>
      <c r="CR821" s="6"/>
      <c r="CW821" s="6"/>
    </row>
    <row r="822" spans="1:101" x14ac:dyDescent="0.25">
      <c r="A822" s="27"/>
      <c r="F822" s="6"/>
      <c r="K822" s="6"/>
      <c r="P822" s="6"/>
      <c r="U822" s="6"/>
      <c r="Z822" s="6"/>
      <c r="AE822" s="6"/>
      <c r="AJ822" s="6"/>
      <c r="AO822" s="6"/>
      <c r="AT822" s="6"/>
      <c r="AY822" s="6"/>
      <c r="BD822" s="6"/>
      <c r="BI822" s="6"/>
      <c r="BN822" s="6"/>
      <c r="BS822" s="6"/>
      <c r="BX822" s="6"/>
      <c r="CC822" s="6"/>
      <c r="CH822" s="6"/>
      <c r="CM822" s="6"/>
      <c r="CR822" s="6"/>
      <c r="CW822" s="6"/>
    </row>
    <row r="823" spans="1:101" x14ac:dyDescent="0.25">
      <c r="A823" s="27"/>
      <c r="F823" s="6"/>
      <c r="K823" s="6"/>
      <c r="P823" s="6"/>
      <c r="U823" s="6"/>
      <c r="Z823" s="6"/>
      <c r="AE823" s="6"/>
      <c r="AJ823" s="6"/>
      <c r="AO823" s="6"/>
      <c r="AT823" s="6"/>
      <c r="AY823" s="6"/>
      <c r="BD823" s="6"/>
      <c r="BI823" s="6"/>
      <c r="BN823" s="6"/>
      <c r="BS823" s="6"/>
      <c r="BX823" s="6"/>
      <c r="CC823" s="6"/>
      <c r="CH823" s="6"/>
      <c r="CM823" s="6"/>
      <c r="CR823" s="6"/>
      <c r="CW823" s="6"/>
    </row>
    <row r="824" spans="1:101" x14ac:dyDescent="0.25">
      <c r="A824" s="27"/>
      <c r="F824" s="6"/>
      <c r="K824" s="6"/>
      <c r="P824" s="6"/>
      <c r="U824" s="6"/>
      <c r="Z824" s="6"/>
      <c r="AE824" s="6"/>
      <c r="AJ824" s="6"/>
      <c r="AO824" s="6"/>
      <c r="AT824" s="6"/>
      <c r="AY824" s="6"/>
      <c r="BD824" s="6"/>
      <c r="BI824" s="6"/>
      <c r="BN824" s="6"/>
      <c r="BS824" s="6"/>
      <c r="BX824" s="6"/>
      <c r="CC824" s="6"/>
      <c r="CH824" s="6"/>
      <c r="CM824" s="6"/>
      <c r="CR824" s="6"/>
      <c r="CW824" s="6"/>
    </row>
    <row r="825" spans="1:101" x14ac:dyDescent="0.25">
      <c r="A825" s="27"/>
      <c r="F825" s="6"/>
      <c r="K825" s="6"/>
      <c r="P825" s="6"/>
      <c r="U825" s="6"/>
      <c r="Z825" s="6"/>
      <c r="AE825" s="6"/>
      <c r="AJ825" s="6"/>
      <c r="AO825" s="6"/>
      <c r="AT825" s="6"/>
      <c r="AY825" s="6"/>
      <c r="BD825" s="6"/>
      <c r="BI825" s="6"/>
      <c r="BN825" s="6"/>
      <c r="BS825" s="6"/>
      <c r="BX825" s="6"/>
      <c r="CC825" s="6"/>
      <c r="CH825" s="6"/>
      <c r="CM825" s="6"/>
      <c r="CR825" s="6"/>
      <c r="CW825" s="6"/>
    </row>
    <row r="826" spans="1:101" x14ac:dyDescent="0.25">
      <c r="A826" s="27"/>
      <c r="F826" s="6"/>
      <c r="K826" s="6"/>
      <c r="P826" s="6"/>
      <c r="U826" s="6"/>
      <c r="Z826" s="6"/>
      <c r="AE826" s="6"/>
      <c r="AJ826" s="6"/>
      <c r="AO826" s="6"/>
      <c r="AT826" s="6"/>
      <c r="AY826" s="6"/>
      <c r="BD826" s="6"/>
      <c r="BI826" s="6"/>
      <c r="BN826" s="6"/>
      <c r="BS826" s="6"/>
      <c r="BX826" s="6"/>
      <c r="CC826" s="6"/>
      <c r="CH826" s="6"/>
      <c r="CM826" s="6"/>
      <c r="CR826" s="6"/>
      <c r="CW826" s="6"/>
    </row>
    <row r="827" spans="1:101" x14ac:dyDescent="0.25">
      <c r="A827" s="27"/>
      <c r="F827" s="6"/>
      <c r="K827" s="6"/>
      <c r="P827" s="6"/>
      <c r="U827" s="6"/>
      <c r="Z827" s="6"/>
      <c r="AE827" s="6"/>
      <c r="AJ827" s="6"/>
      <c r="AO827" s="6"/>
      <c r="AT827" s="6"/>
      <c r="AY827" s="6"/>
      <c r="BD827" s="6"/>
      <c r="BI827" s="6"/>
      <c r="BN827" s="6"/>
      <c r="BS827" s="6"/>
      <c r="BX827" s="6"/>
      <c r="CC827" s="6"/>
      <c r="CH827" s="6"/>
      <c r="CM827" s="6"/>
      <c r="CR827" s="6"/>
      <c r="CW827" s="6"/>
    </row>
    <row r="828" spans="1:101" x14ac:dyDescent="0.25">
      <c r="A828" s="27"/>
      <c r="F828" s="6"/>
      <c r="K828" s="6"/>
      <c r="P828" s="6"/>
      <c r="U828" s="6"/>
      <c r="Z828" s="6"/>
      <c r="AE828" s="6"/>
      <c r="AJ828" s="6"/>
      <c r="AO828" s="6"/>
      <c r="AT828" s="6"/>
      <c r="AY828" s="6"/>
      <c r="BD828" s="6"/>
      <c r="BI828" s="6"/>
      <c r="BN828" s="6"/>
      <c r="BS828" s="6"/>
      <c r="BX828" s="6"/>
      <c r="CC828" s="6"/>
      <c r="CH828" s="6"/>
      <c r="CM828" s="6"/>
      <c r="CR828" s="6"/>
      <c r="CW828" s="6"/>
    </row>
    <row r="829" spans="1:101" x14ac:dyDescent="0.25">
      <c r="A829" s="27"/>
      <c r="F829" s="6"/>
      <c r="K829" s="6"/>
      <c r="P829" s="6"/>
      <c r="U829" s="6"/>
      <c r="Z829" s="6"/>
      <c r="AE829" s="6"/>
      <c r="AJ829" s="6"/>
      <c r="AO829" s="6"/>
      <c r="AT829" s="6"/>
      <c r="AY829" s="6"/>
      <c r="BD829" s="6"/>
      <c r="BI829" s="6"/>
      <c r="BN829" s="6"/>
      <c r="BS829" s="6"/>
      <c r="BX829" s="6"/>
      <c r="CC829" s="6"/>
      <c r="CH829" s="6"/>
      <c r="CM829" s="6"/>
      <c r="CR829" s="6"/>
      <c r="CW829" s="6"/>
    </row>
    <row r="830" spans="1:101" x14ac:dyDescent="0.25">
      <c r="A830" s="27"/>
      <c r="F830" s="6"/>
      <c r="K830" s="6"/>
      <c r="P830" s="6"/>
      <c r="U830" s="6"/>
      <c r="Z830" s="6"/>
      <c r="AE830" s="6"/>
      <c r="AJ830" s="6"/>
      <c r="AO830" s="6"/>
      <c r="AT830" s="6"/>
      <c r="AY830" s="6"/>
      <c r="BD830" s="6"/>
      <c r="BI830" s="6"/>
      <c r="BN830" s="6"/>
      <c r="BS830" s="6"/>
      <c r="BX830" s="6"/>
      <c r="CC830" s="6"/>
      <c r="CH830" s="6"/>
      <c r="CM830" s="6"/>
      <c r="CR830" s="6"/>
      <c r="CW830" s="6"/>
    </row>
    <row r="831" spans="1:101" x14ac:dyDescent="0.25">
      <c r="A831" s="27"/>
      <c r="F831" s="6"/>
      <c r="K831" s="6"/>
      <c r="P831" s="6"/>
      <c r="U831" s="6"/>
      <c r="Z831" s="6"/>
      <c r="AE831" s="6"/>
      <c r="AJ831" s="6"/>
      <c r="AO831" s="6"/>
      <c r="AT831" s="6"/>
      <c r="AY831" s="6"/>
      <c r="BD831" s="6"/>
      <c r="BI831" s="6"/>
      <c r="BN831" s="6"/>
      <c r="BS831" s="6"/>
      <c r="BX831" s="6"/>
      <c r="CC831" s="6"/>
      <c r="CH831" s="6"/>
      <c r="CM831" s="6"/>
      <c r="CR831" s="6"/>
      <c r="CW831" s="6"/>
    </row>
    <row r="832" spans="1:101" x14ac:dyDescent="0.25">
      <c r="A832" s="27"/>
      <c r="F832" s="6"/>
      <c r="K832" s="6"/>
      <c r="P832" s="6"/>
      <c r="U832" s="6"/>
      <c r="Z832" s="6"/>
      <c r="AE832" s="6"/>
      <c r="AJ832" s="6"/>
      <c r="AO832" s="6"/>
      <c r="AT832" s="6"/>
      <c r="AY832" s="6"/>
      <c r="BD832" s="6"/>
      <c r="BI832" s="6"/>
      <c r="BN832" s="6"/>
      <c r="BS832" s="6"/>
      <c r="BX832" s="6"/>
      <c r="CC832" s="6"/>
      <c r="CH832" s="6"/>
      <c r="CM832" s="6"/>
      <c r="CR832" s="6"/>
      <c r="CW832" s="6"/>
    </row>
    <row r="833" spans="1:101" x14ac:dyDescent="0.25">
      <c r="A833" s="27"/>
      <c r="F833" s="6"/>
      <c r="K833" s="6"/>
      <c r="P833" s="6"/>
      <c r="U833" s="6"/>
      <c r="Z833" s="6"/>
      <c r="AE833" s="6"/>
      <c r="AJ833" s="6"/>
      <c r="AO833" s="6"/>
      <c r="AT833" s="6"/>
      <c r="AY833" s="6"/>
      <c r="BD833" s="6"/>
      <c r="BI833" s="6"/>
      <c r="BN833" s="6"/>
      <c r="BS833" s="6"/>
      <c r="BX833" s="6"/>
      <c r="CC833" s="6"/>
      <c r="CH833" s="6"/>
      <c r="CM833" s="6"/>
      <c r="CR833" s="6"/>
      <c r="CW833" s="6"/>
    </row>
    <row r="834" spans="1:101" x14ac:dyDescent="0.25">
      <c r="A834" s="27"/>
      <c r="F834" s="6"/>
      <c r="K834" s="6"/>
      <c r="P834" s="6"/>
      <c r="U834" s="6"/>
      <c r="Z834" s="6"/>
      <c r="AE834" s="6"/>
      <c r="AJ834" s="6"/>
      <c r="AO834" s="6"/>
      <c r="AT834" s="6"/>
      <c r="AY834" s="6"/>
      <c r="BD834" s="6"/>
      <c r="BI834" s="6"/>
      <c r="BN834" s="6"/>
      <c r="BS834" s="6"/>
      <c r="BX834" s="6"/>
      <c r="CC834" s="6"/>
      <c r="CH834" s="6"/>
      <c r="CM834" s="6"/>
      <c r="CR834" s="6"/>
      <c r="CW834" s="6"/>
    </row>
    <row r="835" spans="1:101" x14ac:dyDescent="0.25">
      <c r="A835" s="27"/>
      <c r="F835" s="6"/>
      <c r="K835" s="6"/>
      <c r="P835" s="6"/>
      <c r="U835" s="6"/>
      <c r="Z835" s="6"/>
      <c r="AE835" s="6"/>
      <c r="AJ835" s="6"/>
      <c r="AO835" s="6"/>
      <c r="AT835" s="6"/>
      <c r="AY835" s="6"/>
      <c r="BD835" s="6"/>
      <c r="BI835" s="6"/>
      <c r="BN835" s="6"/>
      <c r="BS835" s="6"/>
      <c r="BX835" s="6"/>
      <c r="CC835" s="6"/>
      <c r="CH835" s="6"/>
      <c r="CM835" s="6"/>
      <c r="CR835" s="6"/>
      <c r="CW835" s="6"/>
    </row>
    <row r="836" spans="1:101" x14ac:dyDescent="0.25">
      <c r="A836" s="27"/>
      <c r="F836" s="6"/>
      <c r="K836" s="6"/>
      <c r="P836" s="6"/>
      <c r="U836" s="6"/>
      <c r="Z836" s="6"/>
      <c r="AE836" s="6"/>
      <c r="AJ836" s="6"/>
      <c r="AO836" s="6"/>
      <c r="AT836" s="6"/>
      <c r="AY836" s="6"/>
      <c r="BD836" s="6"/>
      <c r="BI836" s="6"/>
      <c r="BN836" s="6"/>
      <c r="BS836" s="6"/>
      <c r="BX836" s="6"/>
      <c r="CC836" s="6"/>
      <c r="CH836" s="6"/>
      <c r="CM836" s="6"/>
      <c r="CR836" s="6"/>
      <c r="CW836" s="6"/>
    </row>
    <row r="837" spans="1:101" x14ac:dyDescent="0.25">
      <c r="A837" s="27"/>
      <c r="F837" s="6"/>
      <c r="K837" s="6"/>
      <c r="P837" s="6"/>
      <c r="U837" s="6"/>
      <c r="Z837" s="6"/>
      <c r="AE837" s="6"/>
      <c r="AJ837" s="6"/>
      <c r="AO837" s="6"/>
      <c r="AT837" s="6"/>
      <c r="AY837" s="6"/>
      <c r="BD837" s="6"/>
      <c r="BI837" s="6"/>
      <c r="BN837" s="6"/>
      <c r="BS837" s="6"/>
      <c r="BX837" s="6"/>
      <c r="CC837" s="6"/>
      <c r="CH837" s="6"/>
      <c r="CM837" s="6"/>
      <c r="CR837" s="6"/>
      <c r="CW837" s="6"/>
    </row>
    <row r="838" spans="1:101" x14ac:dyDescent="0.25">
      <c r="A838" s="27"/>
      <c r="F838" s="6"/>
      <c r="K838" s="6"/>
      <c r="P838" s="6"/>
      <c r="U838" s="6"/>
      <c r="Z838" s="6"/>
      <c r="AE838" s="6"/>
      <c r="AJ838" s="6"/>
      <c r="AO838" s="6"/>
      <c r="AT838" s="6"/>
      <c r="AY838" s="6"/>
      <c r="BD838" s="6"/>
      <c r="BI838" s="6"/>
      <c r="BN838" s="6"/>
      <c r="BS838" s="6"/>
      <c r="BX838" s="6"/>
      <c r="CC838" s="6"/>
      <c r="CH838" s="6"/>
      <c r="CM838" s="6"/>
      <c r="CR838" s="6"/>
      <c r="CW838" s="6"/>
    </row>
    <row r="839" spans="1:101" x14ac:dyDescent="0.25">
      <c r="A839" s="27"/>
      <c r="F839" s="6"/>
      <c r="K839" s="6"/>
      <c r="P839" s="6"/>
      <c r="U839" s="6"/>
      <c r="Z839" s="6"/>
      <c r="AE839" s="6"/>
      <c r="AJ839" s="6"/>
      <c r="AO839" s="6"/>
      <c r="AT839" s="6"/>
      <c r="AY839" s="6"/>
      <c r="BD839" s="6"/>
      <c r="BI839" s="6"/>
      <c r="BN839" s="6"/>
      <c r="BS839" s="6"/>
      <c r="BX839" s="6"/>
      <c r="CC839" s="6"/>
      <c r="CH839" s="6"/>
      <c r="CM839" s="6"/>
      <c r="CR839" s="6"/>
      <c r="CW839" s="6"/>
    </row>
    <row r="840" spans="1:101" x14ac:dyDescent="0.25">
      <c r="A840" s="27"/>
      <c r="F840" s="6"/>
      <c r="K840" s="6"/>
      <c r="P840" s="6"/>
      <c r="U840" s="6"/>
      <c r="Z840" s="6"/>
      <c r="AE840" s="6"/>
      <c r="AJ840" s="6"/>
      <c r="AO840" s="6"/>
      <c r="AT840" s="6"/>
      <c r="AY840" s="6"/>
      <c r="BD840" s="6"/>
      <c r="BI840" s="6"/>
      <c r="BN840" s="6"/>
      <c r="BS840" s="6"/>
      <c r="BX840" s="6"/>
      <c r="CC840" s="6"/>
      <c r="CH840" s="6"/>
      <c r="CM840" s="6"/>
      <c r="CR840" s="6"/>
      <c r="CW840" s="6"/>
    </row>
    <row r="841" spans="1:101" x14ac:dyDescent="0.25">
      <c r="A841" s="27"/>
      <c r="F841" s="6"/>
      <c r="K841" s="6"/>
      <c r="P841" s="6"/>
      <c r="U841" s="6"/>
      <c r="Z841" s="6"/>
      <c r="AE841" s="6"/>
      <c r="AJ841" s="6"/>
      <c r="AO841" s="6"/>
      <c r="AT841" s="6"/>
      <c r="AY841" s="6"/>
      <c r="BD841" s="6"/>
      <c r="BI841" s="6"/>
      <c r="BN841" s="6"/>
      <c r="BS841" s="6"/>
      <c r="BX841" s="6"/>
      <c r="CC841" s="6"/>
      <c r="CH841" s="6"/>
      <c r="CM841" s="6"/>
      <c r="CR841" s="6"/>
      <c r="CW841" s="6"/>
    </row>
    <row r="842" spans="1:101" x14ac:dyDescent="0.25">
      <c r="A842" s="27"/>
      <c r="F842" s="6"/>
      <c r="K842" s="6"/>
      <c r="P842" s="6"/>
      <c r="U842" s="6"/>
      <c r="Z842" s="6"/>
      <c r="AE842" s="6"/>
      <c r="AJ842" s="6"/>
      <c r="AO842" s="6"/>
      <c r="AT842" s="6"/>
      <c r="AY842" s="6"/>
      <c r="BD842" s="6"/>
      <c r="BI842" s="6"/>
      <c r="BN842" s="6"/>
      <c r="BS842" s="6"/>
      <c r="BX842" s="6"/>
      <c r="CC842" s="6"/>
      <c r="CH842" s="6"/>
      <c r="CM842" s="6"/>
      <c r="CR842" s="6"/>
      <c r="CW842" s="6"/>
    </row>
    <row r="843" spans="1:101" x14ac:dyDescent="0.25">
      <c r="A843" s="27"/>
      <c r="F843" s="6"/>
      <c r="K843" s="6"/>
      <c r="P843" s="6"/>
      <c r="U843" s="6"/>
      <c r="Z843" s="6"/>
      <c r="AE843" s="6"/>
      <c r="AJ843" s="6"/>
      <c r="AO843" s="6"/>
      <c r="AT843" s="6"/>
      <c r="AY843" s="6"/>
      <c r="BD843" s="6"/>
      <c r="BI843" s="6"/>
      <c r="BN843" s="6"/>
      <c r="BS843" s="6"/>
      <c r="BX843" s="6"/>
      <c r="CC843" s="6"/>
      <c r="CH843" s="6"/>
      <c r="CM843" s="6"/>
      <c r="CR843" s="6"/>
      <c r="CW843" s="6"/>
    </row>
    <row r="844" spans="1:101" x14ac:dyDescent="0.25">
      <c r="A844" s="27"/>
      <c r="F844" s="6"/>
      <c r="K844" s="6"/>
      <c r="P844" s="6"/>
      <c r="U844" s="6"/>
      <c r="Z844" s="6"/>
      <c r="AE844" s="6"/>
      <c r="AJ844" s="6"/>
      <c r="AO844" s="6"/>
      <c r="AT844" s="6"/>
      <c r="AY844" s="6"/>
      <c r="BD844" s="6"/>
      <c r="BI844" s="6"/>
      <c r="BN844" s="6"/>
      <c r="BS844" s="6"/>
      <c r="BX844" s="6"/>
      <c r="CC844" s="6"/>
      <c r="CH844" s="6"/>
      <c r="CM844" s="6"/>
      <c r="CR844" s="6"/>
      <c r="CW844" s="6"/>
    </row>
    <row r="845" spans="1:101" x14ac:dyDescent="0.25">
      <c r="A845" s="27"/>
      <c r="F845" s="6"/>
      <c r="K845" s="6"/>
      <c r="P845" s="6"/>
      <c r="U845" s="6"/>
      <c r="Z845" s="6"/>
      <c r="AE845" s="6"/>
      <c r="AJ845" s="6"/>
      <c r="AO845" s="6"/>
      <c r="AT845" s="6"/>
      <c r="AY845" s="6"/>
      <c r="BD845" s="6"/>
      <c r="BI845" s="6"/>
      <c r="BN845" s="6"/>
      <c r="BS845" s="6"/>
      <c r="BX845" s="6"/>
      <c r="CC845" s="6"/>
      <c r="CH845" s="6"/>
      <c r="CM845" s="6"/>
      <c r="CR845" s="6"/>
      <c r="CW845" s="6"/>
    </row>
    <row r="846" spans="1:101" x14ac:dyDescent="0.25">
      <c r="A846" s="27"/>
      <c r="F846" s="6"/>
      <c r="K846" s="6"/>
      <c r="P846" s="6"/>
      <c r="U846" s="6"/>
      <c r="Z846" s="6"/>
      <c r="AE846" s="6"/>
      <c r="AJ846" s="6"/>
      <c r="AO846" s="6"/>
      <c r="AT846" s="6"/>
      <c r="AY846" s="6"/>
      <c r="BD846" s="6"/>
      <c r="BI846" s="6"/>
      <c r="BN846" s="6"/>
      <c r="BS846" s="6"/>
      <c r="BX846" s="6"/>
      <c r="CC846" s="6"/>
      <c r="CH846" s="6"/>
      <c r="CM846" s="6"/>
      <c r="CR846" s="6"/>
      <c r="CW846" s="6"/>
    </row>
    <row r="847" spans="1:101" x14ac:dyDescent="0.25">
      <c r="A847" s="27"/>
      <c r="F847" s="6"/>
      <c r="K847" s="6"/>
      <c r="P847" s="6"/>
      <c r="U847" s="6"/>
      <c r="Z847" s="6"/>
      <c r="AE847" s="6"/>
      <c r="AJ847" s="6"/>
      <c r="AO847" s="6"/>
      <c r="AT847" s="6"/>
      <c r="AY847" s="6"/>
      <c r="BD847" s="6"/>
      <c r="BI847" s="6"/>
      <c r="BN847" s="6"/>
      <c r="BS847" s="6"/>
      <c r="BX847" s="6"/>
      <c r="CC847" s="6"/>
      <c r="CH847" s="6"/>
      <c r="CM847" s="6"/>
      <c r="CR847" s="6"/>
      <c r="CW847" s="6"/>
    </row>
    <row r="848" spans="1:101" x14ac:dyDescent="0.25">
      <c r="A848" s="27"/>
      <c r="F848" s="6"/>
      <c r="K848" s="6"/>
      <c r="P848" s="6"/>
      <c r="U848" s="6"/>
      <c r="Z848" s="6"/>
      <c r="AE848" s="6"/>
      <c r="AJ848" s="6"/>
      <c r="AO848" s="6"/>
      <c r="AT848" s="6"/>
      <c r="AY848" s="6"/>
      <c r="BD848" s="6"/>
      <c r="BI848" s="6"/>
      <c r="BN848" s="6"/>
      <c r="BS848" s="6"/>
      <c r="BX848" s="6"/>
      <c r="CC848" s="6"/>
      <c r="CH848" s="6"/>
      <c r="CM848" s="6"/>
      <c r="CR848" s="6"/>
      <c r="CW848" s="6"/>
    </row>
    <row r="849" spans="1:101" x14ac:dyDescent="0.25">
      <c r="A849" s="27"/>
      <c r="F849" s="6"/>
      <c r="K849" s="6"/>
      <c r="P849" s="6"/>
      <c r="U849" s="6"/>
      <c r="Z849" s="6"/>
      <c r="AE849" s="6"/>
      <c r="AJ849" s="6"/>
      <c r="AO849" s="6"/>
      <c r="AT849" s="6"/>
      <c r="AY849" s="6"/>
      <c r="BD849" s="6"/>
      <c r="BI849" s="6"/>
      <c r="BN849" s="6"/>
      <c r="BS849" s="6"/>
      <c r="BX849" s="6"/>
      <c r="CC849" s="6"/>
      <c r="CH849" s="6"/>
      <c r="CM849" s="6"/>
      <c r="CR849" s="6"/>
      <c r="CW849" s="6"/>
    </row>
    <row r="850" spans="1:101" x14ac:dyDescent="0.25">
      <c r="A850" s="27"/>
      <c r="F850" s="6"/>
      <c r="K850" s="6"/>
      <c r="P850" s="6"/>
      <c r="U850" s="6"/>
      <c r="Z850" s="6"/>
      <c r="AE850" s="6"/>
      <c r="AJ850" s="6"/>
      <c r="AO850" s="6"/>
      <c r="AT850" s="6"/>
      <c r="AY850" s="6"/>
      <c r="BD850" s="6"/>
      <c r="BI850" s="6"/>
      <c r="BN850" s="6"/>
      <c r="BS850" s="6"/>
      <c r="BX850" s="6"/>
      <c r="CC850" s="6"/>
      <c r="CH850" s="6"/>
      <c r="CM850" s="6"/>
      <c r="CR850" s="6"/>
      <c r="CW850" s="6"/>
    </row>
    <row r="851" spans="1:101" x14ac:dyDescent="0.25">
      <c r="A851" s="27"/>
      <c r="F851" s="6"/>
      <c r="K851" s="6"/>
      <c r="P851" s="6"/>
      <c r="U851" s="6"/>
      <c r="Z851" s="6"/>
      <c r="AE851" s="6"/>
      <c r="AJ851" s="6"/>
      <c r="AO851" s="6"/>
      <c r="AT851" s="6"/>
      <c r="AY851" s="6"/>
      <c r="BD851" s="6"/>
      <c r="BI851" s="6"/>
      <c r="BN851" s="6"/>
      <c r="BS851" s="6"/>
      <c r="BX851" s="6"/>
      <c r="CC851" s="6"/>
      <c r="CH851" s="6"/>
      <c r="CM851" s="6"/>
      <c r="CR851" s="6"/>
      <c r="CW851" s="6"/>
    </row>
    <row r="852" spans="1:101" x14ac:dyDescent="0.25">
      <c r="A852" s="27"/>
      <c r="F852" s="6"/>
      <c r="K852" s="6"/>
      <c r="P852" s="6"/>
      <c r="U852" s="6"/>
      <c r="Z852" s="6"/>
      <c r="AE852" s="6"/>
      <c r="AJ852" s="6"/>
      <c r="AO852" s="6"/>
      <c r="AT852" s="6"/>
      <c r="AY852" s="6"/>
      <c r="BD852" s="6"/>
      <c r="BI852" s="6"/>
      <c r="BN852" s="6"/>
      <c r="BS852" s="6"/>
      <c r="BX852" s="6"/>
      <c r="CC852" s="6"/>
      <c r="CH852" s="6"/>
      <c r="CM852" s="6"/>
      <c r="CR852" s="6"/>
      <c r="CW852" s="6"/>
    </row>
    <row r="853" spans="1:101" x14ac:dyDescent="0.25">
      <c r="A853" s="27"/>
      <c r="F853" s="6"/>
      <c r="K853" s="6"/>
      <c r="P853" s="6"/>
      <c r="U853" s="6"/>
      <c r="Z853" s="6"/>
      <c r="AE853" s="6"/>
      <c r="AJ853" s="6"/>
      <c r="AO853" s="6"/>
      <c r="AT853" s="6"/>
      <c r="AY853" s="6"/>
      <c r="BD853" s="6"/>
      <c r="BI853" s="6"/>
      <c r="BN853" s="6"/>
      <c r="BS853" s="6"/>
      <c r="BX853" s="6"/>
      <c r="CC853" s="6"/>
      <c r="CH853" s="6"/>
      <c r="CM853" s="6"/>
      <c r="CR853" s="6"/>
      <c r="CW853" s="6"/>
    </row>
    <row r="854" spans="1:101" x14ac:dyDescent="0.25">
      <c r="A854" s="27"/>
      <c r="F854" s="6"/>
      <c r="K854" s="6"/>
      <c r="P854" s="6"/>
      <c r="U854" s="6"/>
      <c r="Z854" s="6"/>
      <c r="AE854" s="6"/>
      <c r="AJ854" s="6"/>
      <c r="AO854" s="6"/>
      <c r="AT854" s="6"/>
      <c r="AY854" s="6"/>
      <c r="BD854" s="6"/>
      <c r="BI854" s="6"/>
      <c r="BN854" s="6"/>
      <c r="BS854" s="6"/>
      <c r="BX854" s="6"/>
      <c r="CC854" s="6"/>
      <c r="CH854" s="6"/>
      <c r="CM854" s="6"/>
      <c r="CR854" s="6"/>
      <c r="CW854" s="6"/>
    </row>
    <row r="855" spans="1:101" x14ac:dyDescent="0.25">
      <c r="A855" s="27"/>
      <c r="F855" s="6"/>
      <c r="K855" s="6"/>
      <c r="P855" s="6"/>
      <c r="U855" s="6"/>
      <c r="Z855" s="6"/>
      <c r="AE855" s="6"/>
      <c r="AJ855" s="6"/>
      <c r="AO855" s="6"/>
      <c r="AT855" s="6"/>
      <c r="AY855" s="6"/>
      <c r="BD855" s="6"/>
      <c r="BI855" s="6"/>
      <c r="BN855" s="6"/>
      <c r="BS855" s="6"/>
      <c r="BX855" s="6"/>
      <c r="CC855" s="6"/>
      <c r="CH855" s="6"/>
      <c r="CM855" s="6"/>
      <c r="CR855" s="6"/>
      <c r="CW855" s="6"/>
    </row>
    <row r="856" spans="1:101" x14ac:dyDescent="0.25">
      <c r="A856" s="27"/>
      <c r="F856" s="6"/>
      <c r="K856" s="6"/>
      <c r="P856" s="6"/>
      <c r="U856" s="6"/>
      <c r="Z856" s="6"/>
      <c r="AE856" s="6"/>
      <c r="AJ856" s="6"/>
      <c r="AO856" s="6"/>
      <c r="AT856" s="6"/>
      <c r="AY856" s="6"/>
      <c r="BD856" s="6"/>
      <c r="BI856" s="6"/>
      <c r="BN856" s="6"/>
      <c r="BS856" s="6"/>
      <c r="BX856" s="6"/>
      <c r="CC856" s="6"/>
      <c r="CH856" s="6"/>
      <c r="CM856" s="6"/>
      <c r="CR856" s="6"/>
      <c r="CW856" s="6"/>
    </row>
    <row r="857" spans="1:101" x14ac:dyDescent="0.25">
      <c r="A857" s="27"/>
      <c r="F857" s="6"/>
      <c r="K857" s="6"/>
      <c r="P857" s="6"/>
      <c r="U857" s="6"/>
      <c r="Z857" s="6"/>
      <c r="AE857" s="6"/>
      <c r="AJ857" s="6"/>
      <c r="AO857" s="6"/>
      <c r="AT857" s="6"/>
      <c r="AY857" s="6"/>
      <c r="BD857" s="6"/>
      <c r="BI857" s="6"/>
      <c r="BN857" s="6"/>
      <c r="BS857" s="6"/>
      <c r="BX857" s="6"/>
      <c r="CC857" s="6"/>
      <c r="CH857" s="6"/>
      <c r="CM857" s="6"/>
      <c r="CR857" s="6"/>
      <c r="CW857" s="6"/>
    </row>
    <row r="858" spans="1:101" x14ac:dyDescent="0.25">
      <c r="A858" s="27"/>
      <c r="F858" s="6"/>
      <c r="K858" s="6"/>
      <c r="P858" s="6"/>
      <c r="U858" s="6"/>
      <c r="Z858" s="6"/>
      <c r="AE858" s="6"/>
      <c r="AJ858" s="6"/>
      <c r="AO858" s="6"/>
      <c r="AT858" s="6"/>
      <c r="AY858" s="6"/>
      <c r="BD858" s="6"/>
      <c r="BI858" s="6"/>
      <c r="BN858" s="6"/>
      <c r="BS858" s="6"/>
      <c r="BX858" s="6"/>
      <c r="CC858" s="6"/>
      <c r="CH858" s="6"/>
      <c r="CM858" s="6"/>
      <c r="CR858" s="6"/>
      <c r="CW858" s="6"/>
    </row>
    <row r="859" spans="1:101" x14ac:dyDescent="0.25">
      <c r="A859" s="27"/>
      <c r="F859" s="6"/>
      <c r="K859" s="6"/>
      <c r="P859" s="6"/>
      <c r="U859" s="6"/>
      <c r="Z859" s="6"/>
      <c r="AE859" s="6"/>
      <c r="AJ859" s="6"/>
      <c r="AO859" s="6"/>
      <c r="AT859" s="6"/>
      <c r="AY859" s="6"/>
      <c r="BD859" s="6"/>
      <c r="BI859" s="6"/>
      <c r="BN859" s="6"/>
      <c r="BS859" s="6"/>
      <c r="BX859" s="6"/>
      <c r="CC859" s="6"/>
      <c r="CH859" s="6"/>
      <c r="CM859" s="6"/>
      <c r="CR859" s="6"/>
      <c r="CW859" s="6"/>
    </row>
    <row r="860" spans="1:101" x14ac:dyDescent="0.25">
      <c r="A860" s="27"/>
      <c r="F860" s="6"/>
      <c r="K860" s="6"/>
      <c r="P860" s="6"/>
      <c r="U860" s="6"/>
      <c r="Z860" s="6"/>
      <c r="AE860" s="6"/>
      <c r="AJ860" s="6"/>
      <c r="AO860" s="6"/>
      <c r="AT860" s="6"/>
      <c r="AY860" s="6"/>
      <c r="BD860" s="6"/>
      <c r="BI860" s="6"/>
      <c r="BN860" s="6"/>
      <c r="BS860" s="6"/>
      <c r="BX860" s="6"/>
      <c r="CC860" s="6"/>
      <c r="CH860" s="6"/>
      <c r="CM860" s="6"/>
      <c r="CR860" s="6"/>
      <c r="CW860" s="6"/>
    </row>
    <row r="861" spans="1:101" x14ac:dyDescent="0.25">
      <c r="A861" s="27"/>
      <c r="F861" s="6"/>
      <c r="K861" s="6"/>
      <c r="P861" s="6"/>
      <c r="U861" s="6"/>
      <c r="Z861" s="6"/>
      <c r="AE861" s="6"/>
      <c r="AJ861" s="6"/>
      <c r="AO861" s="6"/>
      <c r="AT861" s="6"/>
      <c r="AY861" s="6"/>
      <c r="BD861" s="6"/>
      <c r="BI861" s="6"/>
      <c r="BN861" s="6"/>
      <c r="BS861" s="6"/>
      <c r="BX861" s="6"/>
      <c r="CC861" s="6"/>
      <c r="CH861" s="6"/>
      <c r="CM861" s="6"/>
      <c r="CR861" s="6"/>
      <c r="CW861" s="6"/>
    </row>
    <row r="862" spans="1:101" x14ac:dyDescent="0.25">
      <c r="A862" s="27"/>
      <c r="F862" s="6"/>
      <c r="K862" s="6"/>
      <c r="P862" s="6"/>
      <c r="U862" s="6"/>
      <c r="Z862" s="6"/>
      <c r="AE862" s="6"/>
      <c r="AJ862" s="6"/>
      <c r="AO862" s="6"/>
      <c r="AT862" s="6"/>
      <c r="AY862" s="6"/>
      <c r="BD862" s="6"/>
      <c r="BI862" s="6"/>
      <c r="BN862" s="6"/>
      <c r="BS862" s="6"/>
      <c r="BX862" s="6"/>
      <c r="CC862" s="6"/>
      <c r="CH862" s="6"/>
      <c r="CM862" s="6"/>
      <c r="CR862" s="6"/>
      <c r="CW862" s="6"/>
    </row>
    <row r="863" spans="1:101" x14ac:dyDescent="0.25">
      <c r="A863" s="27"/>
      <c r="F863" s="6"/>
      <c r="K863" s="6"/>
      <c r="P863" s="6"/>
      <c r="U863" s="6"/>
      <c r="Z863" s="6"/>
      <c r="AE863" s="6"/>
      <c r="AJ863" s="6"/>
      <c r="AO863" s="6"/>
      <c r="AT863" s="6"/>
      <c r="AY863" s="6"/>
      <c r="BD863" s="6"/>
      <c r="BI863" s="6"/>
      <c r="BN863" s="6"/>
      <c r="BS863" s="6"/>
      <c r="BX863" s="6"/>
      <c r="CC863" s="6"/>
      <c r="CH863" s="6"/>
      <c r="CM863" s="6"/>
      <c r="CR863" s="6"/>
      <c r="CW863" s="6"/>
    </row>
    <row r="864" spans="1:101" x14ac:dyDescent="0.25">
      <c r="A864" s="27"/>
      <c r="F864" s="6"/>
      <c r="K864" s="6"/>
      <c r="P864" s="6"/>
      <c r="U864" s="6"/>
      <c r="Z864" s="6"/>
      <c r="AE864" s="6"/>
      <c r="AJ864" s="6"/>
      <c r="AO864" s="6"/>
      <c r="AT864" s="6"/>
      <c r="AY864" s="6"/>
      <c r="BD864" s="6"/>
      <c r="BI864" s="6"/>
      <c r="BN864" s="6"/>
      <c r="BS864" s="6"/>
      <c r="BX864" s="6"/>
      <c r="CC864" s="6"/>
      <c r="CH864" s="6"/>
      <c r="CM864" s="6"/>
      <c r="CR864" s="6"/>
      <c r="CW864" s="6"/>
    </row>
    <row r="865" spans="1:101" x14ac:dyDescent="0.25">
      <c r="A865" s="27"/>
      <c r="F865" s="6"/>
      <c r="K865" s="6"/>
      <c r="P865" s="6"/>
      <c r="U865" s="6"/>
      <c r="Z865" s="6"/>
      <c r="AE865" s="6"/>
      <c r="AJ865" s="6"/>
      <c r="AO865" s="6"/>
      <c r="AT865" s="6"/>
      <c r="AY865" s="6"/>
      <c r="BD865" s="6"/>
      <c r="BI865" s="6"/>
      <c r="BN865" s="6"/>
      <c r="BS865" s="6"/>
      <c r="BX865" s="6"/>
      <c r="CC865" s="6"/>
      <c r="CH865" s="6"/>
      <c r="CM865" s="6"/>
      <c r="CR865" s="6"/>
      <c r="CW865" s="6"/>
    </row>
    <row r="866" spans="1:101" x14ac:dyDescent="0.25">
      <c r="A866" s="27"/>
      <c r="F866" s="6"/>
      <c r="K866" s="6"/>
      <c r="P866" s="6"/>
      <c r="U866" s="6"/>
      <c r="Z866" s="6"/>
      <c r="AE866" s="6"/>
      <c r="AJ866" s="6"/>
      <c r="AO866" s="6"/>
      <c r="AT866" s="6"/>
      <c r="AY866" s="6"/>
      <c r="BD866" s="6"/>
      <c r="BI866" s="6"/>
      <c r="BN866" s="6"/>
      <c r="BS866" s="6"/>
      <c r="BX866" s="6"/>
      <c r="CC866" s="6"/>
      <c r="CH866" s="6"/>
      <c r="CM866" s="6"/>
      <c r="CR866" s="6"/>
      <c r="CW866" s="6"/>
    </row>
    <row r="867" spans="1:101" x14ac:dyDescent="0.25">
      <c r="A867" s="27"/>
      <c r="F867" s="6"/>
      <c r="K867" s="6"/>
      <c r="P867" s="6"/>
      <c r="U867" s="6"/>
      <c r="Z867" s="6"/>
      <c r="AE867" s="6"/>
      <c r="AJ867" s="6"/>
      <c r="AO867" s="6"/>
      <c r="AT867" s="6"/>
      <c r="AY867" s="6"/>
      <c r="BD867" s="6"/>
      <c r="BI867" s="6"/>
      <c r="BN867" s="6"/>
      <c r="BS867" s="6"/>
      <c r="BX867" s="6"/>
      <c r="CC867" s="6"/>
      <c r="CH867" s="6"/>
      <c r="CM867" s="6"/>
      <c r="CR867" s="6"/>
      <c r="CW867" s="6"/>
    </row>
    <row r="868" spans="1:101" x14ac:dyDescent="0.25">
      <c r="A868" s="27"/>
      <c r="F868" s="6"/>
      <c r="K868" s="6"/>
      <c r="P868" s="6"/>
      <c r="U868" s="6"/>
      <c r="Z868" s="6"/>
      <c r="AE868" s="6"/>
      <c r="AJ868" s="6"/>
      <c r="AO868" s="6"/>
      <c r="AT868" s="6"/>
      <c r="AY868" s="6"/>
      <c r="BD868" s="6"/>
      <c r="BI868" s="6"/>
      <c r="BN868" s="6"/>
      <c r="BS868" s="6"/>
      <c r="BX868" s="6"/>
      <c r="CC868" s="6"/>
      <c r="CH868" s="6"/>
      <c r="CM868" s="6"/>
      <c r="CR868" s="6"/>
      <c r="CW868" s="6"/>
    </row>
    <row r="869" spans="1:101" x14ac:dyDescent="0.25">
      <c r="A869" s="27"/>
      <c r="F869" s="6"/>
      <c r="K869" s="6"/>
      <c r="P869" s="6"/>
      <c r="U869" s="6"/>
      <c r="Z869" s="6"/>
      <c r="AE869" s="6"/>
      <c r="AJ869" s="6"/>
      <c r="AO869" s="6"/>
      <c r="AT869" s="6"/>
      <c r="AY869" s="6"/>
      <c r="BD869" s="6"/>
      <c r="BI869" s="6"/>
      <c r="BN869" s="6"/>
      <c r="BS869" s="6"/>
      <c r="BX869" s="6"/>
      <c r="CC869" s="6"/>
      <c r="CH869" s="6"/>
      <c r="CM869" s="6"/>
      <c r="CR869" s="6"/>
      <c r="CW869" s="6"/>
    </row>
    <row r="870" spans="1:101" x14ac:dyDescent="0.25">
      <c r="A870" s="27"/>
      <c r="F870" s="6"/>
      <c r="K870" s="6"/>
      <c r="P870" s="6"/>
      <c r="U870" s="6"/>
      <c r="Z870" s="6"/>
      <c r="AE870" s="6"/>
      <c r="AJ870" s="6"/>
      <c r="AO870" s="6"/>
      <c r="AT870" s="6"/>
      <c r="AY870" s="6"/>
      <c r="BD870" s="6"/>
      <c r="BI870" s="6"/>
      <c r="BN870" s="6"/>
      <c r="BS870" s="6"/>
      <c r="BX870" s="6"/>
      <c r="CC870" s="6"/>
      <c r="CH870" s="6"/>
      <c r="CM870" s="6"/>
      <c r="CR870" s="6"/>
      <c r="CW870" s="6"/>
    </row>
    <row r="871" spans="1:101" x14ac:dyDescent="0.25">
      <c r="A871" s="27"/>
      <c r="F871" s="6"/>
      <c r="K871" s="6"/>
      <c r="P871" s="6"/>
      <c r="U871" s="6"/>
      <c r="Z871" s="6"/>
      <c r="AE871" s="6"/>
      <c r="AJ871" s="6"/>
      <c r="AO871" s="6"/>
      <c r="AT871" s="6"/>
      <c r="AY871" s="6"/>
      <c r="BD871" s="6"/>
      <c r="BI871" s="6"/>
      <c r="BN871" s="6"/>
      <c r="BS871" s="6"/>
      <c r="BX871" s="6"/>
      <c r="CC871" s="6"/>
      <c r="CH871" s="6"/>
      <c r="CM871" s="6"/>
      <c r="CR871" s="6"/>
      <c r="CW871" s="6"/>
    </row>
    <row r="872" spans="1:101" x14ac:dyDescent="0.25">
      <c r="A872" s="27"/>
      <c r="F872" s="6"/>
      <c r="K872" s="6"/>
      <c r="P872" s="6"/>
      <c r="U872" s="6"/>
      <c r="Z872" s="6"/>
      <c r="AE872" s="6"/>
      <c r="AJ872" s="6"/>
      <c r="AO872" s="6"/>
      <c r="AT872" s="6"/>
      <c r="AY872" s="6"/>
      <c r="BD872" s="6"/>
      <c r="BI872" s="6"/>
      <c r="BN872" s="6"/>
      <c r="BS872" s="6"/>
      <c r="BX872" s="6"/>
      <c r="CC872" s="6"/>
      <c r="CH872" s="6"/>
      <c r="CM872" s="6"/>
      <c r="CR872" s="6"/>
      <c r="CW872" s="6"/>
    </row>
    <row r="873" spans="1:101" x14ac:dyDescent="0.25">
      <c r="A873" s="27"/>
      <c r="F873" s="6"/>
      <c r="K873" s="6"/>
      <c r="P873" s="6"/>
      <c r="U873" s="6"/>
      <c r="Z873" s="6"/>
      <c r="AE873" s="6"/>
      <c r="AJ873" s="6"/>
      <c r="AO873" s="6"/>
      <c r="AT873" s="6"/>
      <c r="AY873" s="6"/>
      <c r="BD873" s="6"/>
      <c r="BI873" s="6"/>
      <c r="BN873" s="6"/>
      <c r="BS873" s="6"/>
      <c r="BX873" s="6"/>
      <c r="CC873" s="6"/>
      <c r="CH873" s="6"/>
      <c r="CM873" s="6"/>
      <c r="CR873" s="6"/>
      <c r="CW873" s="6"/>
    </row>
    <row r="874" spans="1:101" x14ac:dyDescent="0.25">
      <c r="A874" s="27"/>
      <c r="F874" s="6"/>
      <c r="K874" s="6"/>
      <c r="P874" s="6"/>
      <c r="U874" s="6"/>
      <c r="Z874" s="6"/>
      <c r="AE874" s="6"/>
      <c r="AJ874" s="6"/>
      <c r="AO874" s="6"/>
      <c r="AT874" s="6"/>
      <c r="AY874" s="6"/>
      <c r="BD874" s="6"/>
      <c r="BI874" s="6"/>
      <c r="BN874" s="6"/>
      <c r="BS874" s="6"/>
      <c r="BX874" s="6"/>
      <c r="CC874" s="6"/>
      <c r="CH874" s="6"/>
      <c r="CM874" s="6"/>
      <c r="CR874" s="6"/>
      <c r="CW874" s="6"/>
    </row>
    <row r="875" spans="1:101" x14ac:dyDescent="0.25">
      <c r="A875" s="27"/>
      <c r="F875" s="6"/>
      <c r="K875" s="6"/>
      <c r="P875" s="6"/>
      <c r="U875" s="6"/>
      <c r="Z875" s="6"/>
      <c r="AE875" s="6"/>
      <c r="AJ875" s="6"/>
      <c r="AO875" s="6"/>
      <c r="AT875" s="6"/>
      <c r="AY875" s="6"/>
      <c r="BD875" s="6"/>
      <c r="BI875" s="6"/>
      <c r="BN875" s="6"/>
      <c r="BS875" s="6"/>
      <c r="BX875" s="6"/>
      <c r="CC875" s="6"/>
      <c r="CH875" s="6"/>
      <c r="CM875" s="6"/>
      <c r="CR875" s="6"/>
      <c r="CW875" s="6"/>
    </row>
    <row r="876" spans="1:101" x14ac:dyDescent="0.25">
      <c r="A876" s="27"/>
      <c r="F876" s="6"/>
      <c r="K876" s="6"/>
      <c r="P876" s="6"/>
      <c r="U876" s="6"/>
      <c r="Z876" s="6"/>
      <c r="AE876" s="6"/>
      <c r="AJ876" s="6"/>
      <c r="AO876" s="6"/>
      <c r="AT876" s="6"/>
      <c r="AY876" s="6"/>
      <c r="BD876" s="6"/>
      <c r="BI876" s="6"/>
      <c r="BN876" s="6"/>
      <c r="BS876" s="6"/>
      <c r="BX876" s="6"/>
      <c r="CC876" s="6"/>
      <c r="CH876" s="6"/>
      <c r="CM876" s="6"/>
      <c r="CR876" s="6"/>
      <c r="CW876" s="6"/>
    </row>
    <row r="877" spans="1:101" x14ac:dyDescent="0.25">
      <c r="A877" s="27"/>
      <c r="F877" s="6"/>
      <c r="K877" s="6"/>
      <c r="P877" s="6"/>
      <c r="U877" s="6"/>
      <c r="Z877" s="6"/>
      <c r="AE877" s="6"/>
      <c r="AJ877" s="6"/>
      <c r="AO877" s="6"/>
      <c r="AT877" s="6"/>
      <c r="AY877" s="6"/>
      <c r="BD877" s="6"/>
      <c r="BI877" s="6"/>
      <c r="BN877" s="6"/>
      <c r="BS877" s="6"/>
      <c r="BX877" s="6"/>
      <c r="CC877" s="6"/>
      <c r="CH877" s="6"/>
      <c r="CM877" s="6"/>
      <c r="CR877" s="6"/>
      <c r="CW877" s="6"/>
    </row>
    <row r="878" spans="1:101" x14ac:dyDescent="0.25">
      <c r="A878" s="27"/>
      <c r="F878" s="6"/>
      <c r="K878" s="6"/>
      <c r="P878" s="6"/>
      <c r="U878" s="6"/>
      <c r="Z878" s="6"/>
      <c r="AE878" s="6"/>
      <c r="AJ878" s="6"/>
      <c r="AO878" s="6"/>
      <c r="AT878" s="6"/>
      <c r="AY878" s="6"/>
      <c r="BD878" s="6"/>
      <c r="BI878" s="6"/>
      <c r="BN878" s="6"/>
      <c r="BS878" s="6"/>
      <c r="BX878" s="6"/>
      <c r="CC878" s="6"/>
      <c r="CH878" s="6"/>
      <c r="CM878" s="6"/>
      <c r="CR878" s="6"/>
      <c r="CW878" s="6"/>
    </row>
    <row r="879" spans="1:101" x14ac:dyDescent="0.25">
      <c r="A879" s="27"/>
      <c r="F879" s="6"/>
      <c r="K879" s="6"/>
      <c r="P879" s="6"/>
      <c r="U879" s="6"/>
      <c r="Z879" s="6"/>
      <c r="AE879" s="6"/>
      <c r="AJ879" s="6"/>
      <c r="AO879" s="6"/>
      <c r="AT879" s="6"/>
      <c r="AY879" s="6"/>
      <c r="BD879" s="6"/>
      <c r="BI879" s="6"/>
      <c r="BN879" s="6"/>
      <c r="BS879" s="6"/>
      <c r="BX879" s="6"/>
      <c r="CC879" s="6"/>
      <c r="CH879" s="6"/>
      <c r="CM879" s="6"/>
      <c r="CR879" s="6"/>
      <c r="CW879" s="6"/>
    </row>
    <row r="880" spans="1:101" x14ac:dyDescent="0.25">
      <c r="A880" s="27"/>
      <c r="F880" s="6"/>
      <c r="K880" s="6"/>
      <c r="P880" s="6"/>
      <c r="U880" s="6"/>
      <c r="Z880" s="6"/>
      <c r="AE880" s="6"/>
      <c r="AJ880" s="6"/>
      <c r="AO880" s="6"/>
      <c r="AT880" s="6"/>
      <c r="AY880" s="6"/>
      <c r="BD880" s="6"/>
      <c r="BI880" s="6"/>
      <c r="BN880" s="6"/>
      <c r="BS880" s="6"/>
      <c r="BX880" s="6"/>
      <c r="CC880" s="6"/>
      <c r="CH880" s="6"/>
      <c r="CM880" s="6"/>
      <c r="CR880" s="6"/>
      <c r="CW880" s="6"/>
    </row>
    <row r="881" spans="1:101" x14ac:dyDescent="0.25">
      <c r="A881" s="27"/>
      <c r="F881" s="6"/>
      <c r="K881" s="6"/>
      <c r="P881" s="6"/>
      <c r="U881" s="6"/>
      <c r="Z881" s="6"/>
      <c r="AE881" s="6"/>
      <c r="AJ881" s="6"/>
      <c r="AO881" s="6"/>
      <c r="AT881" s="6"/>
      <c r="AY881" s="6"/>
      <c r="BD881" s="6"/>
      <c r="BI881" s="6"/>
      <c r="BN881" s="6"/>
      <c r="BS881" s="6"/>
      <c r="BX881" s="6"/>
      <c r="CC881" s="6"/>
      <c r="CH881" s="6"/>
      <c r="CM881" s="6"/>
      <c r="CR881" s="6"/>
      <c r="CW881" s="6"/>
    </row>
    <row r="882" spans="1:101" x14ac:dyDescent="0.25">
      <c r="A882" s="27"/>
      <c r="F882" s="6"/>
      <c r="K882" s="6"/>
      <c r="P882" s="6"/>
      <c r="U882" s="6"/>
      <c r="Z882" s="6"/>
      <c r="AE882" s="6"/>
      <c r="AJ882" s="6"/>
      <c r="AO882" s="6"/>
      <c r="AT882" s="6"/>
      <c r="AY882" s="6"/>
      <c r="BD882" s="6"/>
      <c r="BI882" s="6"/>
      <c r="BN882" s="6"/>
      <c r="BS882" s="6"/>
      <c r="BX882" s="6"/>
      <c r="CC882" s="6"/>
      <c r="CH882" s="6"/>
      <c r="CM882" s="6"/>
      <c r="CR882" s="6"/>
      <c r="CW882" s="6"/>
    </row>
    <row r="883" spans="1:101" x14ac:dyDescent="0.25">
      <c r="A883" s="27"/>
      <c r="F883" s="6"/>
      <c r="K883" s="6"/>
      <c r="P883" s="6"/>
      <c r="U883" s="6"/>
      <c r="Z883" s="6"/>
      <c r="AE883" s="6"/>
      <c r="AJ883" s="6"/>
      <c r="AO883" s="6"/>
      <c r="AT883" s="6"/>
      <c r="AY883" s="6"/>
      <c r="BD883" s="6"/>
      <c r="BI883" s="6"/>
      <c r="BN883" s="6"/>
      <c r="BS883" s="6"/>
      <c r="BX883" s="6"/>
      <c r="CC883" s="6"/>
      <c r="CH883" s="6"/>
      <c r="CM883" s="6"/>
      <c r="CR883" s="6"/>
      <c r="CW883" s="6"/>
    </row>
    <row r="884" spans="1:101" x14ac:dyDescent="0.25">
      <c r="A884" s="27"/>
      <c r="F884" s="6"/>
      <c r="K884" s="6"/>
      <c r="P884" s="6"/>
      <c r="U884" s="6"/>
      <c r="Z884" s="6"/>
      <c r="AE884" s="6"/>
      <c r="AJ884" s="6"/>
      <c r="AO884" s="6"/>
      <c r="AT884" s="6"/>
      <c r="AY884" s="6"/>
      <c r="BD884" s="6"/>
      <c r="BI884" s="6"/>
      <c r="BN884" s="6"/>
      <c r="BS884" s="6"/>
      <c r="BX884" s="6"/>
      <c r="CC884" s="6"/>
      <c r="CH884" s="6"/>
      <c r="CM884" s="6"/>
      <c r="CR884" s="6"/>
      <c r="CW884" s="6"/>
    </row>
    <row r="885" spans="1:101" x14ac:dyDescent="0.25">
      <c r="A885" s="27"/>
      <c r="F885" s="6"/>
      <c r="K885" s="6"/>
      <c r="P885" s="6"/>
      <c r="U885" s="6"/>
      <c r="Z885" s="6"/>
      <c r="AE885" s="6"/>
      <c r="AJ885" s="6"/>
      <c r="AO885" s="6"/>
      <c r="AT885" s="6"/>
      <c r="AY885" s="6"/>
      <c r="BD885" s="6"/>
      <c r="BI885" s="6"/>
      <c r="BN885" s="6"/>
      <c r="BS885" s="6"/>
      <c r="BX885" s="6"/>
      <c r="CC885" s="6"/>
      <c r="CH885" s="6"/>
      <c r="CM885" s="6"/>
      <c r="CR885" s="6"/>
      <c r="CW885" s="6"/>
    </row>
    <row r="886" spans="1:101" x14ac:dyDescent="0.25">
      <c r="A886" s="27"/>
      <c r="F886" s="6"/>
      <c r="K886" s="6"/>
      <c r="P886" s="6"/>
      <c r="U886" s="6"/>
      <c r="Z886" s="6"/>
      <c r="AE886" s="6"/>
      <c r="AJ886" s="6"/>
      <c r="AO886" s="6"/>
      <c r="AT886" s="6"/>
      <c r="AY886" s="6"/>
      <c r="BD886" s="6"/>
      <c r="BI886" s="6"/>
      <c r="BN886" s="6"/>
      <c r="BS886" s="6"/>
      <c r="BX886" s="6"/>
      <c r="CC886" s="6"/>
      <c r="CH886" s="6"/>
      <c r="CM886" s="6"/>
      <c r="CR886" s="6"/>
      <c r="CW886" s="6"/>
    </row>
    <row r="887" spans="1:101" x14ac:dyDescent="0.25">
      <c r="A887" s="27"/>
      <c r="F887" s="6"/>
      <c r="K887" s="6"/>
      <c r="P887" s="6"/>
      <c r="U887" s="6"/>
      <c r="Z887" s="6"/>
      <c r="AE887" s="6"/>
      <c r="AJ887" s="6"/>
      <c r="AO887" s="6"/>
      <c r="AT887" s="6"/>
      <c r="AY887" s="6"/>
      <c r="BD887" s="6"/>
      <c r="BI887" s="6"/>
      <c r="BN887" s="6"/>
      <c r="BS887" s="6"/>
      <c r="BX887" s="6"/>
      <c r="CC887" s="6"/>
      <c r="CH887" s="6"/>
      <c r="CM887" s="6"/>
      <c r="CR887" s="6"/>
      <c r="CW887" s="6"/>
    </row>
    <row r="888" spans="1:101" x14ac:dyDescent="0.25">
      <c r="A888" s="27"/>
      <c r="F888" s="6"/>
      <c r="K888" s="6"/>
      <c r="P888" s="6"/>
      <c r="U888" s="6"/>
      <c r="Z888" s="6"/>
      <c r="AE888" s="6"/>
      <c r="AJ888" s="6"/>
      <c r="AO888" s="6"/>
      <c r="AT888" s="6"/>
      <c r="AY888" s="6"/>
      <c r="BD888" s="6"/>
      <c r="BI888" s="6"/>
      <c r="BN888" s="6"/>
      <c r="BS888" s="6"/>
      <c r="BX888" s="6"/>
      <c r="CC888" s="6"/>
      <c r="CH888" s="6"/>
      <c r="CM888" s="6"/>
      <c r="CR888" s="6"/>
      <c r="CW888" s="6"/>
    </row>
    <row r="889" spans="1:101" x14ac:dyDescent="0.25">
      <c r="A889" s="27"/>
      <c r="F889" s="6"/>
      <c r="K889" s="6"/>
      <c r="P889" s="6"/>
      <c r="U889" s="6"/>
      <c r="Z889" s="6"/>
      <c r="AE889" s="6"/>
      <c r="AJ889" s="6"/>
      <c r="AO889" s="6"/>
      <c r="AT889" s="6"/>
      <c r="AY889" s="6"/>
      <c r="BD889" s="6"/>
      <c r="BI889" s="6"/>
      <c r="BN889" s="6"/>
      <c r="BS889" s="6"/>
      <c r="BX889" s="6"/>
      <c r="CC889" s="6"/>
      <c r="CH889" s="6"/>
      <c r="CM889" s="6"/>
      <c r="CR889" s="6"/>
      <c r="CW889" s="6"/>
    </row>
    <row r="890" spans="1:101" x14ac:dyDescent="0.25">
      <c r="A890" s="27"/>
      <c r="F890" s="6"/>
      <c r="K890" s="6"/>
      <c r="P890" s="6"/>
      <c r="U890" s="6"/>
      <c r="Z890" s="6"/>
      <c r="AE890" s="6"/>
      <c r="AJ890" s="6"/>
      <c r="AO890" s="6"/>
      <c r="AT890" s="6"/>
      <c r="AY890" s="6"/>
      <c r="BD890" s="6"/>
      <c r="BI890" s="6"/>
      <c r="BN890" s="6"/>
      <c r="BS890" s="6"/>
      <c r="BX890" s="6"/>
      <c r="CC890" s="6"/>
      <c r="CH890" s="6"/>
      <c r="CM890" s="6"/>
      <c r="CR890" s="6"/>
      <c r="CW890" s="6"/>
    </row>
    <row r="891" spans="1:101" x14ac:dyDescent="0.25">
      <c r="A891" s="27"/>
      <c r="F891" s="6"/>
      <c r="K891" s="6"/>
      <c r="P891" s="6"/>
      <c r="U891" s="6"/>
      <c r="Z891" s="6"/>
      <c r="AE891" s="6"/>
      <c r="AJ891" s="6"/>
      <c r="AO891" s="6"/>
      <c r="AT891" s="6"/>
      <c r="AY891" s="6"/>
      <c r="BD891" s="6"/>
      <c r="BI891" s="6"/>
      <c r="BN891" s="6"/>
      <c r="BS891" s="6"/>
      <c r="BX891" s="6"/>
      <c r="CC891" s="6"/>
      <c r="CH891" s="6"/>
      <c r="CM891" s="6"/>
      <c r="CR891" s="6"/>
      <c r="CW891" s="6"/>
    </row>
    <row r="892" spans="1:101" x14ac:dyDescent="0.25">
      <c r="A892" s="27"/>
      <c r="F892" s="6"/>
      <c r="K892" s="6"/>
      <c r="P892" s="6"/>
      <c r="U892" s="6"/>
      <c r="Z892" s="6"/>
      <c r="AE892" s="6"/>
      <c r="AJ892" s="6"/>
      <c r="AO892" s="6"/>
      <c r="AT892" s="6"/>
      <c r="AY892" s="6"/>
      <c r="BD892" s="6"/>
      <c r="BI892" s="6"/>
      <c r="BN892" s="6"/>
      <c r="BS892" s="6"/>
      <c r="BX892" s="6"/>
      <c r="CC892" s="6"/>
      <c r="CH892" s="6"/>
      <c r="CM892" s="6"/>
      <c r="CR892" s="6"/>
      <c r="CW892" s="6"/>
    </row>
    <row r="893" spans="1:101" x14ac:dyDescent="0.25">
      <c r="A893" s="27"/>
      <c r="F893" s="6"/>
      <c r="K893" s="6"/>
      <c r="P893" s="6"/>
      <c r="U893" s="6"/>
      <c r="Z893" s="6"/>
      <c r="AE893" s="6"/>
      <c r="AJ893" s="6"/>
      <c r="AO893" s="6"/>
      <c r="AT893" s="6"/>
      <c r="AY893" s="6"/>
      <c r="BD893" s="6"/>
      <c r="BI893" s="6"/>
      <c r="BN893" s="6"/>
      <c r="BS893" s="6"/>
      <c r="BX893" s="6"/>
      <c r="CC893" s="6"/>
      <c r="CH893" s="6"/>
      <c r="CM893" s="6"/>
      <c r="CR893" s="6"/>
      <c r="CW893" s="6"/>
    </row>
    <row r="894" spans="1:101" x14ac:dyDescent="0.25">
      <c r="A894" s="27"/>
      <c r="F894" s="6"/>
      <c r="K894" s="6"/>
      <c r="P894" s="6"/>
      <c r="U894" s="6"/>
      <c r="Z894" s="6"/>
      <c r="AE894" s="6"/>
      <c r="AJ894" s="6"/>
      <c r="AO894" s="6"/>
      <c r="AT894" s="6"/>
      <c r="AY894" s="6"/>
      <c r="BD894" s="6"/>
      <c r="BI894" s="6"/>
      <c r="BN894" s="6"/>
      <c r="BS894" s="6"/>
      <c r="BX894" s="6"/>
      <c r="CC894" s="6"/>
      <c r="CH894" s="6"/>
      <c r="CM894" s="6"/>
      <c r="CR894" s="6"/>
      <c r="CW894" s="6"/>
    </row>
    <row r="895" spans="1:101" x14ac:dyDescent="0.25">
      <c r="A895" s="27"/>
      <c r="F895" s="6"/>
      <c r="K895" s="6"/>
      <c r="P895" s="6"/>
      <c r="U895" s="6"/>
      <c r="Z895" s="6"/>
      <c r="AE895" s="6"/>
      <c r="AJ895" s="6"/>
      <c r="AO895" s="6"/>
      <c r="AT895" s="6"/>
      <c r="AY895" s="6"/>
      <c r="BD895" s="6"/>
      <c r="BI895" s="6"/>
      <c r="BN895" s="6"/>
      <c r="BS895" s="6"/>
      <c r="BX895" s="6"/>
      <c r="CC895" s="6"/>
      <c r="CH895" s="6"/>
      <c r="CM895" s="6"/>
      <c r="CR895" s="6"/>
      <c r="CW895" s="6"/>
    </row>
    <row r="896" spans="1:101" x14ac:dyDescent="0.25">
      <c r="A896" s="27"/>
      <c r="F896" s="6"/>
      <c r="K896" s="6"/>
      <c r="P896" s="6"/>
      <c r="U896" s="6"/>
      <c r="Z896" s="6"/>
      <c r="AE896" s="6"/>
      <c r="AJ896" s="6"/>
      <c r="AO896" s="6"/>
      <c r="AT896" s="6"/>
      <c r="AY896" s="6"/>
      <c r="BD896" s="6"/>
      <c r="BI896" s="6"/>
      <c r="BN896" s="6"/>
      <c r="BS896" s="6"/>
      <c r="BX896" s="6"/>
      <c r="CC896" s="6"/>
      <c r="CH896" s="6"/>
      <c r="CM896" s="6"/>
      <c r="CR896" s="6"/>
      <c r="CW896" s="6"/>
    </row>
    <row r="897" spans="1:101" x14ac:dyDescent="0.25">
      <c r="A897" s="27"/>
      <c r="F897" s="6"/>
      <c r="K897" s="6"/>
      <c r="P897" s="6"/>
      <c r="U897" s="6"/>
      <c r="Z897" s="6"/>
      <c r="AE897" s="6"/>
      <c r="AJ897" s="6"/>
      <c r="AO897" s="6"/>
      <c r="AT897" s="6"/>
      <c r="AY897" s="6"/>
      <c r="BD897" s="6"/>
      <c r="BI897" s="6"/>
      <c r="BN897" s="6"/>
      <c r="BS897" s="6"/>
      <c r="BX897" s="6"/>
      <c r="CC897" s="6"/>
      <c r="CH897" s="6"/>
      <c r="CM897" s="6"/>
      <c r="CR897" s="6"/>
      <c r="CW897" s="6"/>
    </row>
    <row r="898" spans="1:101" x14ac:dyDescent="0.25">
      <c r="A898" s="27"/>
      <c r="F898" s="6"/>
      <c r="K898" s="6"/>
      <c r="P898" s="6"/>
      <c r="U898" s="6"/>
      <c r="Z898" s="6"/>
      <c r="AE898" s="6"/>
      <c r="AJ898" s="6"/>
      <c r="AO898" s="6"/>
      <c r="AT898" s="6"/>
      <c r="AY898" s="6"/>
      <c r="BD898" s="6"/>
      <c r="BI898" s="6"/>
      <c r="BN898" s="6"/>
      <c r="BS898" s="6"/>
      <c r="BX898" s="6"/>
      <c r="CC898" s="6"/>
      <c r="CH898" s="6"/>
      <c r="CM898" s="6"/>
      <c r="CR898" s="6"/>
      <c r="CW898" s="6"/>
    </row>
    <row r="899" spans="1:101" x14ac:dyDescent="0.25">
      <c r="A899" s="27"/>
      <c r="F899" s="6"/>
      <c r="K899" s="6"/>
      <c r="P899" s="6"/>
      <c r="U899" s="6"/>
      <c r="Z899" s="6"/>
      <c r="AE899" s="6"/>
      <c r="AJ899" s="6"/>
      <c r="AO899" s="6"/>
      <c r="AT899" s="6"/>
      <c r="AY899" s="6"/>
      <c r="BD899" s="6"/>
      <c r="BI899" s="6"/>
      <c r="BN899" s="6"/>
      <c r="BS899" s="6"/>
      <c r="BX899" s="6"/>
      <c r="CC899" s="6"/>
      <c r="CH899" s="6"/>
      <c r="CM899" s="6"/>
      <c r="CR899" s="6"/>
      <c r="CW899" s="6"/>
    </row>
    <row r="900" spans="1:101" x14ac:dyDescent="0.25">
      <c r="A900" s="27"/>
      <c r="F900" s="6"/>
      <c r="K900" s="6"/>
      <c r="P900" s="6"/>
      <c r="U900" s="6"/>
      <c r="Z900" s="6"/>
      <c r="AE900" s="6"/>
      <c r="AJ900" s="6"/>
      <c r="AO900" s="6"/>
      <c r="AT900" s="6"/>
      <c r="AY900" s="6"/>
      <c r="BD900" s="6"/>
      <c r="BI900" s="6"/>
      <c r="BN900" s="6"/>
      <c r="BS900" s="6"/>
      <c r="BX900" s="6"/>
      <c r="CC900" s="6"/>
      <c r="CH900" s="6"/>
      <c r="CM900" s="6"/>
      <c r="CR900" s="6"/>
      <c r="CW900" s="6"/>
    </row>
    <row r="901" spans="1:101" x14ac:dyDescent="0.25">
      <c r="A901" s="27"/>
      <c r="F901" s="6"/>
      <c r="K901" s="6"/>
      <c r="P901" s="6"/>
      <c r="U901" s="6"/>
      <c r="Z901" s="6"/>
      <c r="AE901" s="6"/>
      <c r="AJ901" s="6"/>
      <c r="AO901" s="6"/>
      <c r="AT901" s="6"/>
      <c r="AY901" s="6"/>
      <c r="BD901" s="6"/>
      <c r="BI901" s="6"/>
      <c r="BN901" s="6"/>
      <c r="BS901" s="6"/>
      <c r="BX901" s="6"/>
      <c r="CC901" s="6"/>
      <c r="CH901" s="6"/>
      <c r="CM901" s="6"/>
      <c r="CR901" s="6"/>
      <c r="CW901" s="6"/>
    </row>
    <row r="902" spans="1:101" x14ac:dyDescent="0.25">
      <c r="A902" s="27"/>
      <c r="F902" s="6"/>
      <c r="K902" s="6"/>
      <c r="P902" s="6"/>
      <c r="U902" s="6"/>
      <c r="Z902" s="6"/>
      <c r="AE902" s="6"/>
      <c r="AJ902" s="6"/>
      <c r="AO902" s="6"/>
      <c r="AT902" s="6"/>
      <c r="AY902" s="6"/>
      <c r="BD902" s="6"/>
      <c r="BI902" s="6"/>
      <c r="BN902" s="6"/>
      <c r="BS902" s="6"/>
      <c r="BX902" s="6"/>
      <c r="CC902" s="6"/>
      <c r="CH902" s="6"/>
      <c r="CM902" s="6"/>
      <c r="CR902" s="6"/>
      <c r="CW902" s="6"/>
    </row>
    <row r="903" spans="1:101" x14ac:dyDescent="0.25">
      <c r="A903" s="27"/>
      <c r="F903" s="6"/>
      <c r="K903" s="6"/>
      <c r="P903" s="6"/>
      <c r="U903" s="6"/>
      <c r="Z903" s="6"/>
      <c r="AE903" s="6"/>
      <c r="AJ903" s="6"/>
      <c r="AO903" s="6"/>
      <c r="AT903" s="6"/>
      <c r="AY903" s="6"/>
      <c r="BD903" s="6"/>
      <c r="BI903" s="6"/>
      <c r="BN903" s="6"/>
      <c r="BS903" s="6"/>
      <c r="BX903" s="6"/>
      <c r="CC903" s="6"/>
      <c r="CH903" s="6"/>
      <c r="CM903" s="6"/>
      <c r="CR903" s="6"/>
      <c r="CW903" s="6"/>
    </row>
    <row r="904" spans="1:101" x14ac:dyDescent="0.25">
      <c r="A904" s="27"/>
      <c r="F904" s="6"/>
      <c r="K904" s="6"/>
      <c r="P904" s="6"/>
      <c r="U904" s="6"/>
      <c r="Z904" s="6"/>
      <c r="AE904" s="6"/>
      <c r="AJ904" s="6"/>
      <c r="AO904" s="6"/>
      <c r="AT904" s="6"/>
      <c r="AY904" s="6"/>
      <c r="BD904" s="6"/>
      <c r="BI904" s="6"/>
      <c r="BN904" s="6"/>
      <c r="BS904" s="6"/>
      <c r="BX904" s="6"/>
      <c r="CC904" s="6"/>
      <c r="CH904" s="6"/>
      <c r="CM904" s="6"/>
      <c r="CR904" s="6"/>
      <c r="CW904" s="6"/>
    </row>
    <row r="905" spans="1:101" x14ac:dyDescent="0.25">
      <c r="A905" s="27"/>
      <c r="F905" s="6"/>
      <c r="K905" s="6"/>
      <c r="P905" s="6"/>
      <c r="U905" s="6"/>
      <c r="Z905" s="6"/>
      <c r="AE905" s="6"/>
      <c r="AJ905" s="6"/>
      <c r="AO905" s="6"/>
      <c r="AT905" s="6"/>
      <c r="AY905" s="6"/>
      <c r="BD905" s="6"/>
      <c r="BI905" s="6"/>
      <c r="BN905" s="6"/>
      <c r="BS905" s="6"/>
      <c r="BX905" s="6"/>
      <c r="CC905" s="6"/>
      <c r="CH905" s="6"/>
      <c r="CM905" s="6"/>
      <c r="CR905" s="6"/>
      <c r="CW905" s="6"/>
    </row>
    <row r="906" spans="1:101" x14ac:dyDescent="0.25">
      <c r="A906" s="27"/>
      <c r="F906" s="6"/>
      <c r="K906" s="6"/>
      <c r="P906" s="6"/>
      <c r="U906" s="6"/>
      <c r="Z906" s="6"/>
      <c r="AE906" s="6"/>
      <c r="AJ906" s="6"/>
      <c r="AO906" s="6"/>
      <c r="AT906" s="6"/>
      <c r="AY906" s="6"/>
      <c r="BD906" s="6"/>
      <c r="BI906" s="6"/>
      <c r="BN906" s="6"/>
      <c r="BS906" s="6"/>
      <c r="BX906" s="6"/>
      <c r="CC906" s="6"/>
      <c r="CH906" s="6"/>
      <c r="CM906" s="6"/>
      <c r="CR906" s="6"/>
      <c r="CW906" s="6"/>
    </row>
    <row r="907" spans="1:101" x14ac:dyDescent="0.25">
      <c r="A907" s="27"/>
      <c r="F907" s="6"/>
      <c r="K907" s="6"/>
      <c r="P907" s="6"/>
      <c r="U907" s="6"/>
      <c r="Z907" s="6"/>
      <c r="AE907" s="6"/>
      <c r="AJ907" s="6"/>
      <c r="AO907" s="6"/>
      <c r="AT907" s="6"/>
      <c r="AY907" s="6"/>
      <c r="BD907" s="6"/>
      <c r="BI907" s="6"/>
      <c r="BN907" s="6"/>
      <c r="BS907" s="6"/>
      <c r="BX907" s="6"/>
      <c r="CC907" s="6"/>
      <c r="CH907" s="6"/>
      <c r="CM907" s="6"/>
      <c r="CR907" s="6"/>
      <c r="CW907" s="6"/>
    </row>
    <row r="908" spans="1:101" x14ac:dyDescent="0.25">
      <c r="A908" s="27"/>
      <c r="F908" s="6"/>
      <c r="K908" s="6"/>
      <c r="P908" s="6"/>
      <c r="U908" s="6"/>
      <c r="Z908" s="6"/>
      <c r="AE908" s="6"/>
      <c r="AJ908" s="6"/>
      <c r="AO908" s="6"/>
      <c r="AT908" s="6"/>
      <c r="AY908" s="6"/>
      <c r="BD908" s="6"/>
      <c r="BI908" s="6"/>
      <c r="BN908" s="6"/>
      <c r="BS908" s="6"/>
      <c r="BX908" s="6"/>
      <c r="CC908" s="6"/>
      <c r="CH908" s="6"/>
      <c r="CM908" s="6"/>
      <c r="CR908" s="6"/>
      <c r="CW908" s="6"/>
    </row>
    <row r="909" spans="1:101" x14ac:dyDescent="0.25">
      <c r="A909" s="27"/>
      <c r="F909" s="6"/>
      <c r="K909" s="6"/>
      <c r="P909" s="6"/>
      <c r="U909" s="6"/>
      <c r="Z909" s="6"/>
      <c r="AE909" s="6"/>
      <c r="AJ909" s="6"/>
      <c r="AO909" s="6"/>
      <c r="AT909" s="6"/>
      <c r="AY909" s="6"/>
      <c r="BD909" s="6"/>
      <c r="BI909" s="6"/>
      <c r="BN909" s="6"/>
      <c r="BS909" s="6"/>
      <c r="BX909" s="6"/>
      <c r="CC909" s="6"/>
      <c r="CH909" s="6"/>
      <c r="CM909" s="6"/>
      <c r="CR909" s="6"/>
      <c r="CW909" s="6"/>
    </row>
    <row r="910" spans="1:101" x14ac:dyDescent="0.25">
      <c r="A910" s="27"/>
      <c r="F910" s="6"/>
      <c r="K910" s="6"/>
      <c r="P910" s="6"/>
      <c r="U910" s="6"/>
      <c r="Z910" s="6"/>
      <c r="AE910" s="6"/>
      <c r="AJ910" s="6"/>
      <c r="AO910" s="6"/>
      <c r="AT910" s="6"/>
      <c r="AY910" s="6"/>
      <c r="BD910" s="6"/>
      <c r="BI910" s="6"/>
      <c r="BN910" s="6"/>
      <c r="BS910" s="6"/>
      <c r="BX910" s="6"/>
      <c r="CC910" s="6"/>
      <c r="CH910" s="6"/>
      <c r="CM910" s="6"/>
      <c r="CR910" s="6"/>
      <c r="CW910" s="6"/>
    </row>
    <row r="911" spans="1:101" x14ac:dyDescent="0.25">
      <c r="A911" s="27"/>
      <c r="F911" s="6"/>
      <c r="K911" s="6"/>
      <c r="P911" s="6"/>
      <c r="U911" s="6"/>
      <c r="Z911" s="6"/>
      <c r="AE911" s="6"/>
      <c r="AJ911" s="6"/>
      <c r="AO911" s="6"/>
      <c r="AT911" s="6"/>
      <c r="AY911" s="6"/>
      <c r="BD911" s="6"/>
      <c r="BI911" s="6"/>
      <c r="BN911" s="6"/>
      <c r="BS911" s="6"/>
      <c r="BX911" s="6"/>
      <c r="CC911" s="6"/>
      <c r="CH911" s="6"/>
      <c r="CM911" s="6"/>
      <c r="CR911" s="6"/>
      <c r="CW911" s="6"/>
    </row>
    <row r="912" spans="1:101" x14ac:dyDescent="0.25">
      <c r="A912" s="27"/>
      <c r="F912" s="6"/>
      <c r="K912" s="6"/>
      <c r="P912" s="6"/>
      <c r="U912" s="6"/>
      <c r="Z912" s="6"/>
      <c r="AE912" s="6"/>
      <c r="AJ912" s="6"/>
      <c r="AO912" s="6"/>
      <c r="AT912" s="6"/>
      <c r="AY912" s="6"/>
      <c r="BD912" s="6"/>
      <c r="BI912" s="6"/>
      <c r="BN912" s="6"/>
      <c r="BS912" s="6"/>
      <c r="BX912" s="6"/>
      <c r="CC912" s="6"/>
      <c r="CH912" s="6"/>
      <c r="CM912" s="6"/>
      <c r="CR912" s="6"/>
      <c r="CW912" s="6"/>
    </row>
    <row r="913" spans="1:101" x14ac:dyDescent="0.25">
      <c r="A913" s="27"/>
      <c r="F913" s="6"/>
      <c r="K913" s="6"/>
      <c r="P913" s="6"/>
      <c r="U913" s="6"/>
      <c r="Z913" s="6"/>
      <c r="AE913" s="6"/>
      <c r="AJ913" s="6"/>
      <c r="AO913" s="6"/>
      <c r="AT913" s="6"/>
      <c r="AY913" s="6"/>
      <c r="BD913" s="6"/>
      <c r="BI913" s="6"/>
      <c r="BN913" s="6"/>
      <c r="BS913" s="6"/>
      <c r="BX913" s="6"/>
      <c r="CC913" s="6"/>
      <c r="CH913" s="6"/>
      <c r="CM913" s="6"/>
      <c r="CR913" s="6"/>
      <c r="CW913" s="6"/>
    </row>
    <row r="914" spans="1:101" x14ac:dyDescent="0.25">
      <c r="A914" s="27"/>
      <c r="F914" s="6"/>
      <c r="K914" s="6"/>
      <c r="P914" s="6"/>
      <c r="U914" s="6"/>
      <c r="Z914" s="6"/>
      <c r="AE914" s="6"/>
      <c r="AJ914" s="6"/>
      <c r="AO914" s="6"/>
      <c r="AT914" s="6"/>
      <c r="AY914" s="6"/>
      <c r="BD914" s="6"/>
      <c r="BI914" s="6"/>
      <c r="BN914" s="6"/>
      <c r="BS914" s="6"/>
      <c r="BX914" s="6"/>
      <c r="CC914" s="6"/>
      <c r="CH914" s="6"/>
      <c r="CM914" s="6"/>
      <c r="CR914" s="6"/>
      <c r="CW914" s="6"/>
    </row>
    <row r="915" spans="1:101" x14ac:dyDescent="0.25">
      <c r="A915" s="27"/>
      <c r="F915" s="6"/>
      <c r="K915" s="6"/>
      <c r="P915" s="6"/>
      <c r="U915" s="6"/>
      <c r="Z915" s="6"/>
      <c r="AE915" s="6"/>
      <c r="AJ915" s="6"/>
      <c r="AO915" s="6"/>
      <c r="AT915" s="6"/>
      <c r="AY915" s="6"/>
      <c r="BD915" s="6"/>
      <c r="BI915" s="6"/>
      <c r="BN915" s="6"/>
      <c r="BS915" s="6"/>
      <c r="BX915" s="6"/>
      <c r="CC915" s="6"/>
      <c r="CH915" s="6"/>
      <c r="CM915" s="6"/>
      <c r="CR915" s="6"/>
      <c r="CW915" s="6"/>
    </row>
    <row r="916" spans="1:101" x14ac:dyDescent="0.25">
      <c r="A916" s="27"/>
      <c r="F916" s="6"/>
      <c r="K916" s="6"/>
      <c r="P916" s="6"/>
      <c r="U916" s="6"/>
      <c r="Z916" s="6"/>
      <c r="AE916" s="6"/>
      <c r="AJ916" s="6"/>
      <c r="AO916" s="6"/>
      <c r="AT916" s="6"/>
      <c r="AY916" s="6"/>
      <c r="BD916" s="6"/>
      <c r="BI916" s="6"/>
      <c r="BN916" s="6"/>
      <c r="BS916" s="6"/>
      <c r="BX916" s="6"/>
      <c r="CC916" s="6"/>
      <c r="CH916" s="6"/>
      <c r="CM916" s="6"/>
      <c r="CR916" s="6"/>
      <c r="CW916" s="6"/>
    </row>
    <row r="917" spans="1:101" x14ac:dyDescent="0.25">
      <c r="A917" s="27"/>
      <c r="F917" s="6"/>
      <c r="K917" s="6"/>
      <c r="P917" s="6"/>
      <c r="U917" s="6"/>
      <c r="Z917" s="6"/>
      <c r="AE917" s="6"/>
      <c r="AJ917" s="6"/>
      <c r="AO917" s="6"/>
      <c r="AT917" s="6"/>
      <c r="AY917" s="6"/>
      <c r="BD917" s="6"/>
      <c r="BI917" s="6"/>
      <c r="BN917" s="6"/>
      <c r="BS917" s="6"/>
      <c r="BX917" s="6"/>
      <c r="CC917" s="6"/>
      <c r="CH917" s="6"/>
      <c r="CM917" s="6"/>
      <c r="CR917" s="6"/>
      <c r="CW917" s="6"/>
    </row>
    <row r="918" spans="1:101" x14ac:dyDescent="0.25">
      <c r="A918" s="27"/>
      <c r="F918" s="6"/>
      <c r="K918" s="6"/>
      <c r="P918" s="6"/>
      <c r="U918" s="6"/>
      <c r="Z918" s="6"/>
      <c r="AE918" s="6"/>
      <c r="AJ918" s="6"/>
      <c r="AO918" s="6"/>
      <c r="AT918" s="6"/>
      <c r="AY918" s="6"/>
      <c r="BD918" s="6"/>
      <c r="BI918" s="6"/>
      <c r="BN918" s="6"/>
      <c r="BS918" s="6"/>
      <c r="BX918" s="6"/>
      <c r="CC918" s="6"/>
      <c r="CH918" s="6"/>
      <c r="CM918" s="6"/>
      <c r="CR918" s="6"/>
      <c r="CW918" s="6"/>
    </row>
    <row r="919" spans="1:101" x14ac:dyDescent="0.25">
      <c r="A919" s="27"/>
      <c r="F919" s="6"/>
      <c r="K919" s="6"/>
      <c r="P919" s="6"/>
      <c r="U919" s="6"/>
      <c r="Z919" s="6"/>
      <c r="AE919" s="6"/>
      <c r="AJ919" s="6"/>
      <c r="AO919" s="6"/>
      <c r="AT919" s="6"/>
      <c r="AY919" s="6"/>
      <c r="BD919" s="6"/>
      <c r="BI919" s="6"/>
      <c r="BN919" s="6"/>
      <c r="BS919" s="6"/>
      <c r="BX919" s="6"/>
      <c r="CC919" s="6"/>
      <c r="CH919" s="6"/>
      <c r="CM919" s="6"/>
      <c r="CR919" s="6"/>
      <c r="CW919" s="6"/>
    </row>
    <row r="920" spans="1:101" x14ac:dyDescent="0.25">
      <c r="A920" s="27"/>
      <c r="F920" s="6"/>
      <c r="K920" s="6"/>
      <c r="P920" s="6"/>
      <c r="U920" s="6"/>
      <c r="Z920" s="6"/>
      <c r="AE920" s="6"/>
      <c r="AJ920" s="6"/>
      <c r="AO920" s="6"/>
      <c r="AT920" s="6"/>
      <c r="AY920" s="6"/>
      <c r="BD920" s="6"/>
      <c r="BI920" s="6"/>
      <c r="BN920" s="6"/>
      <c r="BS920" s="6"/>
      <c r="BX920" s="6"/>
      <c r="CC920" s="6"/>
      <c r="CH920" s="6"/>
      <c r="CM920" s="6"/>
      <c r="CR920" s="6"/>
      <c r="CW920" s="6"/>
    </row>
    <row r="921" spans="1:101" x14ac:dyDescent="0.25">
      <c r="A921" s="27"/>
      <c r="F921" s="6"/>
      <c r="K921" s="6"/>
      <c r="P921" s="6"/>
      <c r="U921" s="6"/>
      <c r="Z921" s="6"/>
      <c r="AE921" s="6"/>
      <c r="AJ921" s="6"/>
      <c r="AO921" s="6"/>
      <c r="AT921" s="6"/>
      <c r="AY921" s="6"/>
      <c r="BD921" s="6"/>
      <c r="BI921" s="6"/>
      <c r="BN921" s="6"/>
      <c r="BS921" s="6"/>
      <c r="BX921" s="6"/>
      <c r="CC921" s="6"/>
      <c r="CH921" s="6"/>
      <c r="CM921" s="6"/>
      <c r="CR921" s="6"/>
      <c r="CW921" s="6"/>
    </row>
    <row r="922" spans="1:101" x14ac:dyDescent="0.25">
      <c r="A922" s="27"/>
      <c r="F922" s="6"/>
      <c r="K922" s="6"/>
      <c r="P922" s="6"/>
      <c r="U922" s="6"/>
      <c r="Z922" s="6"/>
      <c r="AE922" s="6"/>
      <c r="AJ922" s="6"/>
      <c r="AO922" s="6"/>
      <c r="AT922" s="6"/>
      <c r="AY922" s="6"/>
      <c r="BD922" s="6"/>
      <c r="BI922" s="6"/>
      <c r="BN922" s="6"/>
      <c r="BS922" s="6"/>
      <c r="BX922" s="6"/>
      <c r="CC922" s="6"/>
      <c r="CH922" s="6"/>
      <c r="CM922" s="6"/>
      <c r="CR922" s="6"/>
      <c r="CW922" s="6"/>
    </row>
    <row r="923" spans="1:101" x14ac:dyDescent="0.25">
      <c r="A923" s="27"/>
      <c r="F923" s="6"/>
      <c r="K923" s="6"/>
      <c r="P923" s="6"/>
      <c r="U923" s="6"/>
      <c r="Z923" s="6"/>
      <c r="AE923" s="6"/>
      <c r="AJ923" s="6"/>
      <c r="AO923" s="6"/>
      <c r="AT923" s="6"/>
      <c r="AY923" s="6"/>
      <c r="BD923" s="6"/>
      <c r="BI923" s="6"/>
      <c r="BN923" s="6"/>
      <c r="BS923" s="6"/>
      <c r="BX923" s="6"/>
      <c r="CC923" s="6"/>
      <c r="CH923" s="6"/>
      <c r="CM923" s="6"/>
      <c r="CR923" s="6"/>
      <c r="CW923" s="6"/>
    </row>
    <row r="924" spans="1:101" x14ac:dyDescent="0.25">
      <c r="A924" s="27"/>
      <c r="F924" s="6"/>
      <c r="K924" s="6"/>
      <c r="P924" s="6"/>
      <c r="U924" s="6"/>
      <c r="Z924" s="6"/>
      <c r="AE924" s="6"/>
      <c r="AJ924" s="6"/>
      <c r="AO924" s="6"/>
      <c r="AT924" s="6"/>
      <c r="AY924" s="6"/>
      <c r="BD924" s="6"/>
      <c r="BI924" s="6"/>
      <c r="BN924" s="6"/>
      <c r="BS924" s="6"/>
      <c r="BX924" s="6"/>
      <c r="CC924" s="6"/>
      <c r="CH924" s="6"/>
      <c r="CM924" s="6"/>
      <c r="CR924" s="6"/>
      <c r="CW924" s="6"/>
    </row>
    <row r="925" spans="1:101" x14ac:dyDescent="0.25">
      <c r="A925" s="27"/>
      <c r="F925" s="6"/>
      <c r="K925" s="6"/>
      <c r="P925" s="6"/>
      <c r="U925" s="6"/>
      <c r="Z925" s="6"/>
      <c r="AE925" s="6"/>
      <c r="AJ925" s="6"/>
      <c r="AO925" s="6"/>
      <c r="AT925" s="6"/>
      <c r="AY925" s="6"/>
      <c r="BD925" s="6"/>
      <c r="BI925" s="6"/>
      <c r="BN925" s="6"/>
      <c r="BS925" s="6"/>
      <c r="BX925" s="6"/>
      <c r="CC925" s="6"/>
      <c r="CH925" s="6"/>
      <c r="CM925" s="6"/>
      <c r="CR925" s="6"/>
      <c r="CW925" s="6"/>
    </row>
    <row r="926" spans="1:101" x14ac:dyDescent="0.25">
      <c r="A926" s="27"/>
      <c r="F926" s="6"/>
      <c r="K926" s="6"/>
      <c r="P926" s="6"/>
      <c r="U926" s="6"/>
      <c r="Z926" s="6"/>
      <c r="AE926" s="6"/>
      <c r="AJ926" s="6"/>
      <c r="AO926" s="6"/>
      <c r="AT926" s="6"/>
      <c r="AY926" s="6"/>
      <c r="BD926" s="6"/>
      <c r="BI926" s="6"/>
      <c r="BN926" s="6"/>
      <c r="BS926" s="6"/>
      <c r="BX926" s="6"/>
      <c r="CC926" s="6"/>
      <c r="CH926" s="6"/>
      <c r="CM926" s="6"/>
      <c r="CR926" s="6"/>
      <c r="CW926" s="6"/>
    </row>
    <row r="927" spans="1:101" x14ac:dyDescent="0.25">
      <c r="A927" s="27"/>
      <c r="F927" s="6"/>
      <c r="K927" s="6"/>
      <c r="P927" s="6"/>
      <c r="U927" s="6"/>
      <c r="Z927" s="6"/>
      <c r="AE927" s="6"/>
      <c r="AJ927" s="6"/>
      <c r="AO927" s="6"/>
      <c r="AT927" s="6"/>
      <c r="AY927" s="6"/>
      <c r="BD927" s="6"/>
      <c r="BI927" s="6"/>
      <c r="BN927" s="6"/>
      <c r="BS927" s="6"/>
      <c r="BX927" s="6"/>
      <c r="CC927" s="6"/>
      <c r="CH927" s="6"/>
      <c r="CM927" s="6"/>
      <c r="CR927" s="6"/>
      <c r="CW927" s="6"/>
    </row>
    <row r="928" spans="1:101" x14ac:dyDescent="0.25">
      <c r="A928" s="27"/>
      <c r="F928" s="6"/>
      <c r="K928" s="6"/>
      <c r="P928" s="6"/>
      <c r="U928" s="6"/>
      <c r="Z928" s="6"/>
      <c r="AE928" s="6"/>
      <c r="AJ928" s="6"/>
      <c r="AO928" s="6"/>
      <c r="AT928" s="6"/>
      <c r="AY928" s="6"/>
      <c r="BD928" s="6"/>
      <c r="BI928" s="6"/>
      <c r="BN928" s="6"/>
      <c r="BS928" s="6"/>
      <c r="BX928" s="6"/>
      <c r="CC928" s="6"/>
      <c r="CH928" s="6"/>
      <c r="CM928" s="6"/>
      <c r="CR928" s="6"/>
      <c r="CW928" s="6"/>
    </row>
    <row r="929" spans="1:101" x14ac:dyDescent="0.25">
      <c r="A929" s="27"/>
      <c r="F929" s="6"/>
      <c r="K929" s="6"/>
      <c r="P929" s="6"/>
      <c r="U929" s="6"/>
      <c r="Z929" s="6"/>
      <c r="AE929" s="6"/>
      <c r="AJ929" s="6"/>
      <c r="AO929" s="6"/>
      <c r="AT929" s="6"/>
      <c r="AY929" s="6"/>
      <c r="BD929" s="6"/>
      <c r="BI929" s="6"/>
      <c r="BN929" s="6"/>
      <c r="BS929" s="6"/>
      <c r="BX929" s="6"/>
      <c r="CC929" s="6"/>
      <c r="CH929" s="6"/>
      <c r="CM929" s="6"/>
      <c r="CR929" s="6"/>
      <c r="CW929" s="6"/>
    </row>
    <row r="930" spans="1:101" x14ac:dyDescent="0.25">
      <c r="A930" s="27"/>
      <c r="F930" s="6"/>
      <c r="K930" s="6"/>
      <c r="P930" s="6"/>
      <c r="U930" s="6"/>
      <c r="Z930" s="6"/>
      <c r="AE930" s="6"/>
      <c r="AJ930" s="6"/>
      <c r="AO930" s="6"/>
      <c r="AT930" s="6"/>
      <c r="AY930" s="6"/>
      <c r="BD930" s="6"/>
      <c r="BI930" s="6"/>
      <c r="BN930" s="6"/>
      <c r="BS930" s="6"/>
      <c r="BX930" s="6"/>
      <c r="CC930" s="6"/>
      <c r="CH930" s="6"/>
      <c r="CM930" s="6"/>
      <c r="CR930" s="6"/>
      <c r="CW930" s="6"/>
    </row>
    <row r="931" spans="1:101" x14ac:dyDescent="0.25">
      <c r="A931" s="27"/>
      <c r="F931" s="6"/>
      <c r="K931" s="6"/>
      <c r="P931" s="6"/>
      <c r="U931" s="6"/>
      <c r="Z931" s="6"/>
      <c r="AE931" s="6"/>
      <c r="AJ931" s="6"/>
      <c r="AO931" s="6"/>
      <c r="AT931" s="6"/>
      <c r="AY931" s="6"/>
      <c r="BD931" s="6"/>
      <c r="BI931" s="6"/>
      <c r="BN931" s="6"/>
      <c r="BS931" s="6"/>
      <c r="BX931" s="6"/>
      <c r="CC931" s="6"/>
      <c r="CH931" s="6"/>
      <c r="CM931" s="6"/>
      <c r="CR931" s="6"/>
      <c r="CW931" s="6"/>
    </row>
    <row r="932" spans="1:101" x14ac:dyDescent="0.25">
      <c r="A932" s="27"/>
      <c r="F932" s="6"/>
      <c r="K932" s="6"/>
      <c r="P932" s="6"/>
      <c r="U932" s="6"/>
      <c r="Z932" s="6"/>
      <c r="AE932" s="6"/>
      <c r="AJ932" s="6"/>
      <c r="AO932" s="6"/>
      <c r="AT932" s="6"/>
      <c r="AY932" s="6"/>
      <c r="BD932" s="6"/>
      <c r="BI932" s="6"/>
      <c r="BN932" s="6"/>
      <c r="BS932" s="6"/>
      <c r="BX932" s="6"/>
      <c r="CC932" s="6"/>
      <c r="CH932" s="6"/>
      <c r="CM932" s="6"/>
      <c r="CR932" s="6"/>
      <c r="CW932" s="6"/>
    </row>
    <row r="933" spans="1:101" x14ac:dyDescent="0.25">
      <c r="A933" s="27"/>
      <c r="F933" s="6"/>
      <c r="K933" s="6"/>
      <c r="P933" s="6"/>
      <c r="U933" s="6"/>
      <c r="Z933" s="6"/>
      <c r="AE933" s="6"/>
      <c r="AJ933" s="6"/>
      <c r="AO933" s="6"/>
      <c r="AT933" s="6"/>
      <c r="AY933" s="6"/>
      <c r="BD933" s="6"/>
      <c r="BI933" s="6"/>
      <c r="BN933" s="6"/>
      <c r="BS933" s="6"/>
      <c r="BX933" s="6"/>
      <c r="CC933" s="6"/>
      <c r="CH933" s="6"/>
      <c r="CM933" s="6"/>
      <c r="CR933" s="6"/>
      <c r="CW933" s="6"/>
    </row>
    <row r="934" spans="1:101" x14ac:dyDescent="0.25">
      <c r="A934" s="27"/>
      <c r="F934" s="6"/>
      <c r="K934" s="6"/>
      <c r="P934" s="6"/>
      <c r="U934" s="6"/>
      <c r="Z934" s="6"/>
      <c r="AE934" s="6"/>
      <c r="AJ934" s="6"/>
      <c r="AO934" s="6"/>
      <c r="AT934" s="6"/>
      <c r="AY934" s="6"/>
      <c r="BD934" s="6"/>
      <c r="BI934" s="6"/>
      <c r="BN934" s="6"/>
      <c r="BS934" s="6"/>
      <c r="BX934" s="6"/>
      <c r="CC934" s="6"/>
      <c r="CH934" s="6"/>
      <c r="CM934" s="6"/>
      <c r="CR934" s="6"/>
      <c r="CW934" s="6"/>
    </row>
    <row r="935" spans="1:101" x14ac:dyDescent="0.25">
      <c r="A935" s="27"/>
      <c r="F935" s="6"/>
      <c r="K935" s="6"/>
      <c r="P935" s="6"/>
      <c r="U935" s="6"/>
      <c r="Z935" s="6"/>
      <c r="AE935" s="6"/>
      <c r="AJ935" s="6"/>
      <c r="AO935" s="6"/>
      <c r="AT935" s="6"/>
      <c r="AY935" s="6"/>
      <c r="BD935" s="6"/>
      <c r="BI935" s="6"/>
      <c r="BN935" s="6"/>
      <c r="BS935" s="6"/>
      <c r="BX935" s="6"/>
      <c r="CC935" s="6"/>
      <c r="CH935" s="6"/>
      <c r="CM935" s="6"/>
      <c r="CR935" s="6"/>
      <c r="CW935" s="6"/>
    </row>
    <row r="936" spans="1:101" x14ac:dyDescent="0.25">
      <c r="A936" s="27"/>
      <c r="F936" s="6"/>
      <c r="K936" s="6"/>
      <c r="P936" s="6"/>
      <c r="U936" s="6"/>
      <c r="Z936" s="6"/>
      <c r="AE936" s="6"/>
      <c r="AJ936" s="6"/>
      <c r="AO936" s="6"/>
      <c r="AT936" s="6"/>
      <c r="AY936" s="6"/>
      <c r="BD936" s="6"/>
      <c r="BI936" s="6"/>
      <c r="BN936" s="6"/>
      <c r="BS936" s="6"/>
      <c r="BX936" s="6"/>
      <c r="CC936" s="6"/>
      <c r="CH936" s="6"/>
      <c r="CM936" s="6"/>
      <c r="CR936" s="6"/>
      <c r="CW936" s="6"/>
    </row>
    <row r="937" spans="1:101" x14ac:dyDescent="0.25">
      <c r="A937" s="27"/>
      <c r="F937" s="6"/>
      <c r="K937" s="6"/>
      <c r="P937" s="6"/>
      <c r="U937" s="6"/>
      <c r="Z937" s="6"/>
      <c r="AE937" s="6"/>
      <c r="AJ937" s="6"/>
      <c r="AO937" s="6"/>
      <c r="AT937" s="6"/>
      <c r="AY937" s="6"/>
      <c r="BD937" s="6"/>
      <c r="BI937" s="6"/>
      <c r="BN937" s="6"/>
      <c r="BS937" s="6"/>
      <c r="BX937" s="6"/>
      <c r="CC937" s="6"/>
      <c r="CH937" s="6"/>
      <c r="CM937" s="6"/>
      <c r="CR937" s="6"/>
      <c r="CW937" s="6"/>
    </row>
    <row r="938" spans="1:101" x14ac:dyDescent="0.25">
      <c r="A938" s="27"/>
      <c r="F938" s="6"/>
      <c r="K938" s="6"/>
      <c r="P938" s="6"/>
      <c r="U938" s="6"/>
      <c r="Z938" s="6"/>
      <c r="AE938" s="6"/>
      <c r="AJ938" s="6"/>
      <c r="AO938" s="6"/>
      <c r="AT938" s="6"/>
      <c r="AY938" s="6"/>
      <c r="BD938" s="6"/>
      <c r="BI938" s="6"/>
      <c r="BN938" s="6"/>
      <c r="BS938" s="6"/>
      <c r="BX938" s="6"/>
      <c r="CC938" s="6"/>
      <c r="CH938" s="6"/>
      <c r="CM938" s="6"/>
      <c r="CR938" s="6"/>
      <c r="CW938" s="6"/>
    </row>
    <row r="939" spans="1:101" x14ac:dyDescent="0.25">
      <c r="A939" s="27"/>
      <c r="F939" s="6"/>
      <c r="K939" s="6"/>
      <c r="P939" s="6"/>
      <c r="U939" s="6"/>
      <c r="Z939" s="6"/>
      <c r="AE939" s="6"/>
      <c r="AJ939" s="6"/>
      <c r="AO939" s="6"/>
      <c r="AT939" s="6"/>
      <c r="AY939" s="6"/>
      <c r="BD939" s="6"/>
      <c r="BI939" s="6"/>
      <c r="BN939" s="6"/>
      <c r="BS939" s="6"/>
      <c r="BX939" s="6"/>
      <c r="CC939" s="6"/>
      <c r="CH939" s="6"/>
      <c r="CM939" s="6"/>
      <c r="CR939" s="6"/>
      <c r="CW939" s="6"/>
    </row>
    <row r="940" spans="1:101" x14ac:dyDescent="0.25">
      <c r="A940" s="27"/>
      <c r="F940" s="6"/>
      <c r="K940" s="6"/>
      <c r="P940" s="6"/>
      <c r="U940" s="6"/>
      <c r="Z940" s="6"/>
      <c r="AE940" s="6"/>
      <c r="AJ940" s="6"/>
      <c r="AO940" s="6"/>
      <c r="AT940" s="6"/>
      <c r="AY940" s="6"/>
      <c r="BD940" s="6"/>
      <c r="BI940" s="6"/>
      <c r="BN940" s="6"/>
      <c r="BS940" s="6"/>
      <c r="BX940" s="6"/>
      <c r="CC940" s="6"/>
      <c r="CH940" s="6"/>
      <c r="CM940" s="6"/>
      <c r="CR940" s="6"/>
      <c r="CW940" s="6"/>
    </row>
    <row r="941" spans="1:101" x14ac:dyDescent="0.25">
      <c r="A941" s="27"/>
      <c r="F941" s="6"/>
      <c r="K941" s="6"/>
      <c r="P941" s="6"/>
      <c r="U941" s="6"/>
      <c r="Z941" s="6"/>
      <c r="AE941" s="6"/>
      <c r="AJ941" s="6"/>
      <c r="AO941" s="6"/>
      <c r="AT941" s="6"/>
      <c r="AY941" s="6"/>
      <c r="BD941" s="6"/>
      <c r="BI941" s="6"/>
      <c r="BN941" s="6"/>
      <c r="BS941" s="6"/>
      <c r="BX941" s="6"/>
      <c r="CC941" s="6"/>
      <c r="CH941" s="6"/>
      <c r="CM941" s="6"/>
      <c r="CR941" s="6"/>
      <c r="CW941" s="6"/>
    </row>
    <row r="942" spans="1:101" x14ac:dyDescent="0.25">
      <c r="A942" s="27"/>
      <c r="F942" s="6"/>
      <c r="K942" s="6"/>
      <c r="P942" s="6"/>
      <c r="U942" s="6"/>
      <c r="Z942" s="6"/>
      <c r="AE942" s="6"/>
      <c r="AJ942" s="6"/>
      <c r="AO942" s="6"/>
      <c r="AT942" s="6"/>
      <c r="AY942" s="6"/>
      <c r="BD942" s="6"/>
      <c r="BI942" s="6"/>
      <c r="BN942" s="6"/>
      <c r="BS942" s="6"/>
      <c r="BX942" s="6"/>
      <c r="CC942" s="6"/>
      <c r="CH942" s="6"/>
      <c r="CM942" s="6"/>
      <c r="CR942" s="6"/>
      <c r="CW942" s="6"/>
    </row>
    <row r="943" spans="1:101" x14ac:dyDescent="0.25">
      <c r="A943" s="27"/>
      <c r="F943" s="6"/>
      <c r="K943" s="6"/>
      <c r="P943" s="6"/>
      <c r="U943" s="6"/>
      <c r="Z943" s="6"/>
      <c r="AE943" s="6"/>
      <c r="AJ943" s="6"/>
      <c r="AO943" s="6"/>
      <c r="AT943" s="6"/>
      <c r="AY943" s="6"/>
      <c r="BD943" s="6"/>
      <c r="BI943" s="6"/>
      <c r="BN943" s="6"/>
      <c r="BS943" s="6"/>
      <c r="BX943" s="6"/>
      <c r="CC943" s="6"/>
      <c r="CH943" s="6"/>
      <c r="CM943" s="6"/>
      <c r="CR943" s="6"/>
      <c r="CW943" s="6"/>
    </row>
    <row r="944" spans="1:101" x14ac:dyDescent="0.25">
      <c r="A944" s="27"/>
      <c r="F944" s="6"/>
      <c r="K944" s="6"/>
      <c r="P944" s="6"/>
      <c r="U944" s="6"/>
      <c r="Z944" s="6"/>
      <c r="AE944" s="6"/>
      <c r="AJ944" s="6"/>
      <c r="AO944" s="6"/>
      <c r="AT944" s="6"/>
      <c r="AY944" s="6"/>
      <c r="BD944" s="6"/>
      <c r="BI944" s="6"/>
      <c r="BN944" s="6"/>
      <c r="BS944" s="6"/>
      <c r="BX944" s="6"/>
      <c r="CC944" s="6"/>
      <c r="CH944" s="6"/>
      <c r="CM944" s="6"/>
      <c r="CR944" s="6"/>
      <c r="CW944" s="6"/>
    </row>
    <row r="945" spans="1:101" x14ac:dyDescent="0.25">
      <c r="A945" s="27"/>
      <c r="F945" s="6"/>
      <c r="K945" s="6"/>
      <c r="P945" s="6"/>
      <c r="U945" s="6"/>
      <c r="Z945" s="6"/>
      <c r="AE945" s="6"/>
      <c r="AJ945" s="6"/>
      <c r="AO945" s="6"/>
      <c r="AT945" s="6"/>
      <c r="AY945" s="6"/>
      <c r="BD945" s="6"/>
      <c r="BI945" s="6"/>
      <c r="BN945" s="6"/>
      <c r="BS945" s="6"/>
      <c r="BX945" s="6"/>
      <c r="CC945" s="6"/>
      <c r="CH945" s="6"/>
      <c r="CM945" s="6"/>
      <c r="CR945" s="6"/>
      <c r="CW945" s="6"/>
    </row>
    <row r="946" spans="1:101" x14ac:dyDescent="0.25">
      <c r="A946" s="27"/>
      <c r="F946" s="6"/>
      <c r="K946" s="6"/>
      <c r="P946" s="6"/>
      <c r="U946" s="6"/>
      <c r="Z946" s="6"/>
      <c r="AE946" s="6"/>
      <c r="AJ946" s="6"/>
      <c r="AO946" s="6"/>
      <c r="AT946" s="6"/>
      <c r="AY946" s="6"/>
      <c r="BD946" s="6"/>
      <c r="BI946" s="6"/>
      <c r="BN946" s="6"/>
      <c r="BS946" s="6"/>
      <c r="BX946" s="6"/>
      <c r="CC946" s="6"/>
      <c r="CH946" s="6"/>
      <c r="CM946" s="6"/>
      <c r="CR946" s="6"/>
      <c r="CW946" s="6"/>
    </row>
    <row r="947" spans="1:101" x14ac:dyDescent="0.25">
      <c r="A947" s="27"/>
      <c r="F947" s="6"/>
      <c r="K947" s="6"/>
      <c r="P947" s="6"/>
      <c r="U947" s="6"/>
      <c r="Z947" s="6"/>
      <c r="AE947" s="6"/>
      <c r="AJ947" s="6"/>
      <c r="AO947" s="6"/>
      <c r="AT947" s="6"/>
      <c r="AY947" s="6"/>
      <c r="BD947" s="6"/>
      <c r="BI947" s="6"/>
      <c r="BN947" s="6"/>
      <c r="BS947" s="6"/>
      <c r="BX947" s="6"/>
      <c r="CC947" s="6"/>
      <c r="CH947" s="6"/>
      <c r="CM947" s="6"/>
      <c r="CR947" s="6"/>
      <c r="CW947" s="6"/>
    </row>
    <row r="948" spans="1:101" x14ac:dyDescent="0.25">
      <c r="A948" s="27"/>
      <c r="F948" s="6"/>
      <c r="K948" s="6"/>
      <c r="P948" s="6"/>
      <c r="U948" s="6"/>
      <c r="Z948" s="6"/>
      <c r="AE948" s="6"/>
      <c r="AJ948" s="6"/>
      <c r="AO948" s="6"/>
      <c r="AT948" s="6"/>
      <c r="AY948" s="6"/>
      <c r="BD948" s="6"/>
      <c r="BI948" s="6"/>
      <c r="BN948" s="6"/>
      <c r="BS948" s="6"/>
      <c r="BX948" s="6"/>
      <c r="CC948" s="6"/>
      <c r="CH948" s="6"/>
      <c r="CM948" s="6"/>
      <c r="CR948" s="6"/>
      <c r="CW948" s="6"/>
    </row>
    <row r="949" spans="1:101" x14ac:dyDescent="0.25">
      <c r="A949" s="27"/>
      <c r="F949" s="6"/>
      <c r="K949" s="6"/>
      <c r="P949" s="6"/>
      <c r="U949" s="6"/>
      <c r="Z949" s="6"/>
      <c r="AE949" s="6"/>
      <c r="AJ949" s="6"/>
      <c r="AO949" s="6"/>
      <c r="AT949" s="6"/>
      <c r="AY949" s="6"/>
      <c r="BD949" s="6"/>
      <c r="BI949" s="6"/>
      <c r="BN949" s="6"/>
      <c r="BS949" s="6"/>
      <c r="BX949" s="6"/>
      <c r="CC949" s="6"/>
      <c r="CH949" s="6"/>
      <c r="CM949" s="6"/>
      <c r="CR949" s="6"/>
      <c r="CW949" s="6"/>
    </row>
    <row r="950" spans="1:101" x14ac:dyDescent="0.25">
      <c r="A950" s="27"/>
      <c r="F950" s="6"/>
      <c r="K950" s="6"/>
      <c r="P950" s="6"/>
      <c r="U950" s="6"/>
      <c r="Z950" s="6"/>
      <c r="AE950" s="6"/>
      <c r="AJ950" s="6"/>
      <c r="AO950" s="6"/>
      <c r="AT950" s="6"/>
      <c r="AY950" s="6"/>
      <c r="BD950" s="6"/>
      <c r="BI950" s="6"/>
      <c r="BN950" s="6"/>
      <c r="BS950" s="6"/>
      <c r="BX950" s="6"/>
      <c r="CC950" s="6"/>
      <c r="CH950" s="6"/>
      <c r="CM950" s="6"/>
      <c r="CR950" s="6"/>
      <c r="CW950" s="6"/>
    </row>
    <row r="951" spans="1:101" x14ac:dyDescent="0.25">
      <c r="A951" s="27"/>
      <c r="F951" s="6"/>
      <c r="K951" s="6"/>
      <c r="P951" s="6"/>
      <c r="U951" s="6"/>
      <c r="Z951" s="6"/>
      <c r="AE951" s="6"/>
      <c r="AJ951" s="6"/>
      <c r="AO951" s="6"/>
      <c r="AT951" s="6"/>
      <c r="AY951" s="6"/>
      <c r="BD951" s="6"/>
      <c r="BI951" s="6"/>
      <c r="BN951" s="6"/>
      <c r="BS951" s="6"/>
      <c r="BX951" s="6"/>
      <c r="CC951" s="6"/>
      <c r="CH951" s="6"/>
      <c r="CM951" s="6"/>
      <c r="CR951" s="6"/>
      <c r="CW951" s="6"/>
    </row>
    <row r="952" spans="1:101" x14ac:dyDescent="0.25">
      <c r="A952" s="27"/>
      <c r="F952" s="6"/>
      <c r="K952" s="6"/>
      <c r="P952" s="6"/>
      <c r="U952" s="6"/>
      <c r="Z952" s="6"/>
      <c r="AE952" s="6"/>
      <c r="AJ952" s="6"/>
      <c r="AO952" s="6"/>
      <c r="AT952" s="6"/>
      <c r="AY952" s="6"/>
      <c r="BD952" s="6"/>
      <c r="BI952" s="6"/>
      <c r="BN952" s="6"/>
      <c r="BS952" s="6"/>
      <c r="BX952" s="6"/>
      <c r="CC952" s="6"/>
      <c r="CH952" s="6"/>
      <c r="CM952" s="6"/>
      <c r="CR952" s="6"/>
      <c r="CW952" s="6"/>
    </row>
    <row r="953" spans="1:101" x14ac:dyDescent="0.25">
      <c r="A953" s="27"/>
      <c r="F953" s="6"/>
      <c r="K953" s="6"/>
      <c r="P953" s="6"/>
      <c r="U953" s="6"/>
      <c r="Z953" s="6"/>
      <c r="AE953" s="6"/>
      <c r="AJ953" s="6"/>
      <c r="AO953" s="6"/>
      <c r="AT953" s="6"/>
      <c r="AY953" s="6"/>
      <c r="BD953" s="6"/>
      <c r="BI953" s="6"/>
      <c r="BN953" s="6"/>
      <c r="BS953" s="6"/>
      <c r="BX953" s="6"/>
      <c r="CC953" s="6"/>
      <c r="CH953" s="6"/>
      <c r="CM953" s="6"/>
      <c r="CR953" s="6"/>
      <c r="CW953" s="6"/>
    </row>
    <row r="954" spans="1:101" x14ac:dyDescent="0.25">
      <c r="A954" s="27"/>
      <c r="F954" s="6"/>
      <c r="K954" s="6"/>
      <c r="P954" s="6"/>
      <c r="U954" s="6"/>
      <c r="Z954" s="6"/>
      <c r="AE954" s="6"/>
      <c r="AJ954" s="6"/>
      <c r="AO954" s="6"/>
      <c r="AT954" s="6"/>
      <c r="AY954" s="6"/>
      <c r="BD954" s="6"/>
      <c r="BI954" s="6"/>
      <c r="BN954" s="6"/>
      <c r="BS954" s="6"/>
      <c r="BX954" s="6"/>
      <c r="CC954" s="6"/>
      <c r="CH954" s="6"/>
      <c r="CM954" s="6"/>
      <c r="CR954" s="6"/>
      <c r="CW954" s="6"/>
    </row>
    <row r="955" spans="1:101" x14ac:dyDescent="0.25">
      <c r="A955" s="27"/>
      <c r="F955" s="6"/>
      <c r="K955" s="6"/>
      <c r="P955" s="6"/>
      <c r="U955" s="6"/>
      <c r="Z955" s="6"/>
      <c r="AE955" s="6"/>
      <c r="AJ955" s="6"/>
      <c r="AO955" s="6"/>
      <c r="AT955" s="6"/>
      <c r="AY955" s="6"/>
      <c r="BD955" s="6"/>
      <c r="BI955" s="6"/>
      <c r="BN955" s="6"/>
      <c r="BS955" s="6"/>
      <c r="BX955" s="6"/>
      <c r="CC955" s="6"/>
      <c r="CH955" s="6"/>
      <c r="CM955" s="6"/>
      <c r="CR955" s="6"/>
      <c r="CW955" s="6"/>
    </row>
    <row r="956" spans="1:101" x14ac:dyDescent="0.25">
      <c r="A956" s="27"/>
      <c r="F956" s="6"/>
      <c r="K956" s="6"/>
      <c r="P956" s="6"/>
      <c r="U956" s="6"/>
      <c r="Z956" s="6"/>
      <c r="AE956" s="6"/>
      <c r="AJ956" s="6"/>
      <c r="AO956" s="6"/>
      <c r="AT956" s="6"/>
      <c r="AY956" s="6"/>
      <c r="BD956" s="6"/>
      <c r="BI956" s="6"/>
      <c r="BN956" s="6"/>
      <c r="BS956" s="6"/>
      <c r="BX956" s="6"/>
      <c r="CC956" s="6"/>
      <c r="CH956" s="6"/>
      <c r="CM956" s="6"/>
      <c r="CR956" s="6"/>
      <c r="CW956" s="6"/>
    </row>
    <row r="957" spans="1:101" x14ac:dyDescent="0.25">
      <c r="A957" s="27"/>
      <c r="F957" s="6"/>
      <c r="K957" s="6"/>
      <c r="P957" s="6"/>
      <c r="U957" s="6"/>
      <c r="Z957" s="6"/>
      <c r="AE957" s="6"/>
      <c r="AJ957" s="6"/>
      <c r="AO957" s="6"/>
      <c r="AT957" s="6"/>
      <c r="AY957" s="6"/>
      <c r="BD957" s="6"/>
      <c r="BI957" s="6"/>
      <c r="BN957" s="6"/>
      <c r="BS957" s="6"/>
      <c r="BX957" s="6"/>
      <c r="CC957" s="6"/>
      <c r="CH957" s="6"/>
      <c r="CM957" s="6"/>
      <c r="CR957" s="6"/>
      <c r="CW957" s="6"/>
    </row>
    <row r="958" spans="1:101" x14ac:dyDescent="0.25">
      <c r="A958" s="27"/>
      <c r="F958" s="6"/>
      <c r="K958" s="6"/>
      <c r="P958" s="6"/>
      <c r="U958" s="6"/>
      <c r="Z958" s="6"/>
      <c r="AE958" s="6"/>
      <c r="AJ958" s="6"/>
      <c r="AO958" s="6"/>
      <c r="AT958" s="6"/>
      <c r="AY958" s="6"/>
      <c r="BD958" s="6"/>
      <c r="BI958" s="6"/>
      <c r="BN958" s="6"/>
      <c r="BS958" s="6"/>
      <c r="BX958" s="6"/>
      <c r="CC958" s="6"/>
      <c r="CH958" s="6"/>
      <c r="CM958" s="6"/>
      <c r="CR958" s="6"/>
      <c r="CW958" s="6"/>
    </row>
    <row r="959" spans="1:101" x14ac:dyDescent="0.25">
      <c r="A959" s="27"/>
      <c r="F959" s="6"/>
      <c r="K959" s="6"/>
      <c r="P959" s="6"/>
      <c r="U959" s="6"/>
      <c r="Z959" s="6"/>
      <c r="AE959" s="6"/>
      <c r="AJ959" s="6"/>
      <c r="AO959" s="6"/>
      <c r="AT959" s="6"/>
      <c r="AY959" s="6"/>
      <c r="BD959" s="6"/>
      <c r="BI959" s="6"/>
      <c r="BN959" s="6"/>
      <c r="BS959" s="6"/>
      <c r="BX959" s="6"/>
      <c r="CC959" s="6"/>
      <c r="CH959" s="6"/>
      <c r="CM959" s="6"/>
      <c r="CR959" s="6"/>
      <c r="CW959" s="6"/>
    </row>
    <row r="960" spans="1:101" x14ac:dyDescent="0.25">
      <c r="A960" s="27"/>
      <c r="F960" s="6"/>
      <c r="K960" s="6"/>
      <c r="P960" s="6"/>
      <c r="U960" s="6"/>
      <c r="Z960" s="6"/>
      <c r="AE960" s="6"/>
      <c r="AJ960" s="6"/>
      <c r="AO960" s="6"/>
      <c r="AT960" s="6"/>
      <c r="AY960" s="6"/>
      <c r="BD960" s="6"/>
      <c r="BI960" s="6"/>
      <c r="BN960" s="6"/>
      <c r="BS960" s="6"/>
      <c r="BX960" s="6"/>
      <c r="CC960" s="6"/>
      <c r="CH960" s="6"/>
      <c r="CM960" s="6"/>
      <c r="CR960" s="6"/>
      <c r="CW960" s="6"/>
    </row>
    <row r="961" spans="1:101" x14ac:dyDescent="0.25">
      <c r="A961" s="27"/>
      <c r="F961" s="6"/>
      <c r="K961" s="6"/>
      <c r="P961" s="6"/>
      <c r="U961" s="6"/>
      <c r="Z961" s="6"/>
      <c r="AE961" s="6"/>
      <c r="AJ961" s="6"/>
      <c r="AO961" s="6"/>
      <c r="AT961" s="6"/>
      <c r="AY961" s="6"/>
      <c r="BD961" s="6"/>
      <c r="BI961" s="6"/>
      <c r="BN961" s="6"/>
      <c r="BS961" s="6"/>
      <c r="BX961" s="6"/>
      <c r="CC961" s="6"/>
      <c r="CH961" s="6"/>
      <c r="CM961" s="6"/>
      <c r="CR961" s="6"/>
      <c r="CW961" s="6"/>
    </row>
    <row r="962" spans="1:101" x14ac:dyDescent="0.25">
      <c r="A962" s="27"/>
      <c r="F962" s="6"/>
      <c r="K962" s="6"/>
      <c r="P962" s="6"/>
      <c r="U962" s="6"/>
      <c r="Z962" s="6"/>
      <c r="AE962" s="6"/>
      <c r="AJ962" s="6"/>
      <c r="AO962" s="6"/>
      <c r="AT962" s="6"/>
      <c r="AY962" s="6"/>
      <c r="BD962" s="6"/>
      <c r="BI962" s="6"/>
      <c r="BN962" s="6"/>
      <c r="BS962" s="6"/>
      <c r="BX962" s="6"/>
      <c r="CC962" s="6"/>
      <c r="CH962" s="6"/>
      <c r="CM962" s="6"/>
      <c r="CR962" s="6"/>
      <c r="CW962" s="6"/>
    </row>
    <row r="963" spans="1:101" x14ac:dyDescent="0.25">
      <c r="A963" s="27"/>
      <c r="F963" s="6"/>
      <c r="K963" s="6"/>
      <c r="P963" s="6"/>
      <c r="U963" s="6"/>
      <c r="Z963" s="6"/>
      <c r="AE963" s="6"/>
      <c r="AJ963" s="6"/>
      <c r="AO963" s="6"/>
      <c r="AT963" s="6"/>
      <c r="AY963" s="6"/>
      <c r="BD963" s="6"/>
      <c r="BI963" s="6"/>
      <c r="BN963" s="6"/>
      <c r="BS963" s="6"/>
      <c r="BX963" s="6"/>
      <c r="CC963" s="6"/>
      <c r="CH963" s="6"/>
      <c r="CM963" s="6"/>
      <c r="CR963" s="6"/>
      <c r="CW963" s="6"/>
    </row>
    <row r="964" spans="1:101" x14ac:dyDescent="0.25">
      <c r="A964" s="27"/>
      <c r="F964" s="6"/>
      <c r="K964" s="6"/>
      <c r="P964" s="6"/>
      <c r="U964" s="6"/>
      <c r="Z964" s="6"/>
      <c r="AE964" s="6"/>
      <c r="AJ964" s="6"/>
      <c r="AO964" s="6"/>
      <c r="AT964" s="6"/>
      <c r="AY964" s="6"/>
      <c r="BD964" s="6"/>
      <c r="BI964" s="6"/>
      <c r="BN964" s="6"/>
      <c r="BS964" s="6"/>
      <c r="BX964" s="6"/>
      <c r="CC964" s="6"/>
      <c r="CH964" s="6"/>
      <c r="CM964" s="6"/>
      <c r="CR964" s="6"/>
      <c r="CW964" s="6"/>
    </row>
    <row r="965" spans="1:101" x14ac:dyDescent="0.25">
      <c r="A965" s="27"/>
      <c r="F965" s="6"/>
      <c r="K965" s="6"/>
      <c r="P965" s="6"/>
      <c r="U965" s="6"/>
      <c r="Z965" s="6"/>
      <c r="AE965" s="6"/>
      <c r="AJ965" s="6"/>
      <c r="AO965" s="6"/>
      <c r="AT965" s="6"/>
      <c r="AY965" s="6"/>
      <c r="BD965" s="6"/>
      <c r="BI965" s="6"/>
      <c r="BN965" s="6"/>
      <c r="BS965" s="6"/>
      <c r="BX965" s="6"/>
      <c r="CC965" s="6"/>
      <c r="CH965" s="6"/>
      <c r="CM965" s="6"/>
      <c r="CR965" s="6"/>
      <c r="CW965" s="6"/>
    </row>
    <row r="966" spans="1:101" x14ac:dyDescent="0.25">
      <c r="A966" s="27"/>
      <c r="F966" s="6"/>
      <c r="K966" s="6"/>
      <c r="P966" s="6"/>
      <c r="U966" s="6"/>
      <c r="Z966" s="6"/>
      <c r="AE966" s="6"/>
      <c r="AJ966" s="6"/>
      <c r="AO966" s="6"/>
      <c r="AT966" s="6"/>
      <c r="AY966" s="6"/>
      <c r="BD966" s="6"/>
      <c r="BI966" s="6"/>
      <c r="BN966" s="6"/>
      <c r="BS966" s="6"/>
      <c r="BX966" s="6"/>
      <c r="CC966" s="6"/>
      <c r="CH966" s="6"/>
      <c r="CM966" s="6"/>
      <c r="CR966" s="6"/>
      <c r="CW966" s="6"/>
    </row>
    <row r="967" spans="1:101" x14ac:dyDescent="0.25">
      <c r="A967" s="27"/>
      <c r="F967" s="6"/>
      <c r="K967" s="6"/>
      <c r="P967" s="6"/>
      <c r="U967" s="6"/>
      <c r="Z967" s="6"/>
      <c r="AE967" s="6"/>
      <c r="AJ967" s="6"/>
      <c r="AO967" s="6"/>
      <c r="AT967" s="6"/>
      <c r="AY967" s="6"/>
      <c r="BD967" s="6"/>
      <c r="BI967" s="6"/>
      <c r="BN967" s="6"/>
      <c r="BS967" s="6"/>
      <c r="BX967" s="6"/>
      <c r="CC967" s="6"/>
      <c r="CH967" s="6"/>
      <c r="CM967" s="6"/>
      <c r="CR967" s="6"/>
      <c r="CW967" s="6"/>
    </row>
    <row r="968" spans="1:101" x14ac:dyDescent="0.25">
      <c r="A968" s="27"/>
      <c r="F968" s="6"/>
      <c r="K968" s="6"/>
      <c r="P968" s="6"/>
      <c r="U968" s="6"/>
      <c r="Z968" s="6"/>
      <c r="AE968" s="6"/>
      <c r="AJ968" s="6"/>
      <c r="AO968" s="6"/>
      <c r="AT968" s="6"/>
      <c r="AY968" s="6"/>
      <c r="BD968" s="6"/>
      <c r="BI968" s="6"/>
      <c r="BN968" s="6"/>
      <c r="BS968" s="6"/>
      <c r="BX968" s="6"/>
      <c r="CC968" s="6"/>
      <c r="CH968" s="6"/>
      <c r="CM968" s="6"/>
      <c r="CR968" s="6"/>
      <c r="CW968" s="6"/>
    </row>
    <row r="969" spans="1:101" x14ac:dyDescent="0.25">
      <c r="A969" s="27"/>
      <c r="F969" s="6"/>
      <c r="K969" s="6"/>
      <c r="P969" s="6"/>
      <c r="U969" s="6"/>
      <c r="Z969" s="6"/>
      <c r="AE969" s="6"/>
      <c r="AJ969" s="6"/>
      <c r="AO969" s="6"/>
      <c r="AT969" s="6"/>
      <c r="AY969" s="6"/>
      <c r="BD969" s="6"/>
      <c r="BI969" s="6"/>
      <c r="BN969" s="6"/>
      <c r="BS969" s="6"/>
      <c r="BX969" s="6"/>
      <c r="CC969" s="6"/>
      <c r="CH969" s="6"/>
      <c r="CM969" s="6"/>
      <c r="CR969" s="6"/>
      <c r="CW969" s="6"/>
    </row>
    <row r="970" spans="1:101" x14ac:dyDescent="0.25">
      <c r="A970" s="27"/>
      <c r="F970" s="6"/>
      <c r="K970" s="6"/>
      <c r="P970" s="6"/>
      <c r="U970" s="6"/>
      <c r="Z970" s="6"/>
      <c r="AE970" s="6"/>
      <c r="AJ970" s="6"/>
      <c r="AO970" s="6"/>
      <c r="AT970" s="6"/>
      <c r="AY970" s="6"/>
      <c r="BD970" s="6"/>
      <c r="BI970" s="6"/>
      <c r="BN970" s="6"/>
      <c r="BS970" s="6"/>
      <c r="BX970" s="6"/>
      <c r="CC970" s="6"/>
      <c r="CH970" s="6"/>
      <c r="CM970" s="6"/>
      <c r="CR970" s="6"/>
      <c r="CW970" s="6"/>
    </row>
    <row r="971" spans="1:101" x14ac:dyDescent="0.25">
      <c r="A971" s="27"/>
      <c r="F971" s="6"/>
      <c r="K971" s="6"/>
      <c r="P971" s="6"/>
      <c r="U971" s="6"/>
      <c r="Z971" s="6"/>
      <c r="AE971" s="6"/>
      <c r="AJ971" s="6"/>
      <c r="AO971" s="6"/>
      <c r="AT971" s="6"/>
      <c r="AY971" s="6"/>
      <c r="BD971" s="6"/>
      <c r="BI971" s="6"/>
      <c r="BN971" s="6"/>
      <c r="BS971" s="6"/>
      <c r="BX971" s="6"/>
      <c r="CC971" s="6"/>
      <c r="CH971" s="6"/>
      <c r="CM971" s="6"/>
      <c r="CR971" s="6"/>
      <c r="CW971" s="6"/>
    </row>
    <row r="972" spans="1:101" x14ac:dyDescent="0.25">
      <c r="A972" s="27"/>
      <c r="F972" s="6"/>
      <c r="K972" s="6"/>
      <c r="P972" s="6"/>
      <c r="U972" s="6"/>
      <c r="Z972" s="6"/>
      <c r="AE972" s="6"/>
      <c r="AJ972" s="6"/>
      <c r="AO972" s="6"/>
      <c r="AT972" s="6"/>
      <c r="AY972" s="6"/>
      <c r="BD972" s="6"/>
      <c r="BI972" s="6"/>
      <c r="BN972" s="6"/>
      <c r="BS972" s="6"/>
      <c r="BX972" s="6"/>
      <c r="CC972" s="6"/>
      <c r="CH972" s="6"/>
      <c r="CM972" s="6"/>
      <c r="CR972" s="6"/>
      <c r="CW972" s="6"/>
    </row>
    <row r="973" spans="1:101" x14ac:dyDescent="0.25">
      <c r="A973" s="27"/>
      <c r="F973" s="6"/>
      <c r="K973" s="6"/>
      <c r="P973" s="6"/>
      <c r="U973" s="6"/>
      <c r="Z973" s="6"/>
      <c r="AE973" s="6"/>
      <c r="AJ973" s="6"/>
      <c r="AO973" s="6"/>
      <c r="AT973" s="6"/>
      <c r="AY973" s="6"/>
      <c r="BD973" s="6"/>
      <c r="BI973" s="6"/>
      <c r="BN973" s="6"/>
      <c r="BS973" s="6"/>
      <c r="BX973" s="6"/>
      <c r="CC973" s="6"/>
      <c r="CH973" s="6"/>
      <c r="CM973" s="6"/>
      <c r="CR973" s="6"/>
      <c r="CW973" s="6"/>
    </row>
    <row r="974" spans="1:101" x14ac:dyDescent="0.25">
      <c r="A974" s="27"/>
      <c r="F974" s="6"/>
      <c r="K974" s="6"/>
      <c r="P974" s="6"/>
      <c r="U974" s="6"/>
      <c r="Z974" s="6"/>
      <c r="AE974" s="6"/>
      <c r="AJ974" s="6"/>
      <c r="AO974" s="6"/>
      <c r="AT974" s="6"/>
      <c r="AY974" s="6"/>
      <c r="BD974" s="6"/>
      <c r="BI974" s="6"/>
      <c r="BN974" s="6"/>
      <c r="BS974" s="6"/>
      <c r="BX974" s="6"/>
      <c r="CC974" s="6"/>
      <c r="CH974" s="6"/>
      <c r="CM974" s="6"/>
      <c r="CR974" s="6"/>
      <c r="CW974" s="6"/>
    </row>
    <row r="975" spans="1:101" x14ac:dyDescent="0.25">
      <c r="A975" s="27"/>
      <c r="F975" s="6"/>
      <c r="K975" s="6"/>
      <c r="P975" s="6"/>
      <c r="U975" s="6"/>
      <c r="Z975" s="6"/>
      <c r="AE975" s="6"/>
      <c r="AJ975" s="6"/>
      <c r="AO975" s="6"/>
      <c r="AT975" s="6"/>
      <c r="AY975" s="6"/>
      <c r="BD975" s="6"/>
      <c r="BI975" s="6"/>
      <c r="BN975" s="6"/>
      <c r="BS975" s="6"/>
      <c r="BX975" s="6"/>
      <c r="CC975" s="6"/>
      <c r="CH975" s="6"/>
      <c r="CM975" s="6"/>
      <c r="CR975" s="6"/>
      <c r="CW975" s="6"/>
    </row>
    <row r="976" spans="1:101" x14ac:dyDescent="0.25">
      <c r="A976" s="27"/>
      <c r="F976" s="6"/>
      <c r="K976" s="6"/>
      <c r="P976" s="6"/>
      <c r="U976" s="6"/>
      <c r="Z976" s="6"/>
      <c r="AE976" s="6"/>
      <c r="AJ976" s="6"/>
      <c r="AO976" s="6"/>
      <c r="AT976" s="6"/>
      <c r="AY976" s="6"/>
      <c r="BD976" s="6"/>
      <c r="BI976" s="6"/>
      <c r="BN976" s="6"/>
      <c r="BS976" s="6"/>
      <c r="BX976" s="6"/>
      <c r="CC976" s="6"/>
      <c r="CH976" s="6"/>
      <c r="CM976" s="6"/>
      <c r="CR976" s="6"/>
      <c r="CW976" s="6"/>
    </row>
    <row r="977" spans="1:101" x14ac:dyDescent="0.25">
      <c r="A977" s="27"/>
      <c r="F977" s="6"/>
      <c r="K977" s="6"/>
      <c r="P977" s="6"/>
      <c r="U977" s="6"/>
      <c r="Z977" s="6"/>
      <c r="AE977" s="6"/>
      <c r="AJ977" s="6"/>
      <c r="AO977" s="6"/>
      <c r="AT977" s="6"/>
      <c r="AY977" s="6"/>
      <c r="BD977" s="6"/>
      <c r="BI977" s="6"/>
      <c r="BN977" s="6"/>
      <c r="BS977" s="6"/>
      <c r="BX977" s="6"/>
      <c r="CC977" s="6"/>
      <c r="CH977" s="6"/>
      <c r="CM977" s="6"/>
      <c r="CR977" s="6"/>
      <c r="CW977" s="6"/>
    </row>
    <row r="978" spans="1:101" x14ac:dyDescent="0.25">
      <c r="A978" s="27"/>
      <c r="F978" s="6"/>
      <c r="K978" s="6"/>
      <c r="P978" s="6"/>
      <c r="U978" s="6"/>
      <c r="Z978" s="6"/>
      <c r="AE978" s="6"/>
      <c r="AJ978" s="6"/>
      <c r="AO978" s="6"/>
      <c r="AT978" s="6"/>
      <c r="AY978" s="6"/>
      <c r="BD978" s="6"/>
      <c r="BI978" s="6"/>
      <c r="BN978" s="6"/>
      <c r="BS978" s="6"/>
      <c r="BX978" s="6"/>
      <c r="CC978" s="6"/>
      <c r="CH978" s="6"/>
      <c r="CM978" s="6"/>
      <c r="CR978" s="6"/>
      <c r="CW978" s="6"/>
    </row>
    <row r="979" spans="1:101" x14ac:dyDescent="0.25">
      <c r="A979" s="27"/>
      <c r="F979" s="6"/>
      <c r="K979" s="6"/>
      <c r="P979" s="6"/>
      <c r="U979" s="6"/>
      <c r="Z979" s="6"/>
      <c r="AE979" s="6"/>
      <c r="AJ979" s="6"/>
      <c r="AO979" s="6"/>
      <c r="AT979" s="6"/>
      <c r="AY979" s="6"/>
      <c r="BD979" s="6"/>
      <c r="BI979" s="6"/>
      <c r="BN979" s="6"/>
      <c r="BS979" s="6"/>
      <c r="BX979" s="6"/>
      <c r="CC979" s="6"/>
      <c r="CH979" s="6"/>
      <c r="CM979" s="6"/>
      <c r="CR979" s="6"/>
      <c r="CW979" s="6"/>
    </row>
    <row r="980" spans="1:101" x14ac:dyDescent="0.25">
      <c r="A980" s="27"/>
      <c r="F980" s="6"/>
      <c r="K980" s="6"/>
      <c r="P980" s="6"/>
      <c r="U980" s="6"/>
      <c r="Z980" s="6"/>
      <c r="AE980" s="6"/>
      <c r="AJ980" s="6"/>
      <c r="AO980" s="6"/>
      <c r="AT980" s="6"/>
      <c r="AY980" s="6"/>
      <c r="BD980" s="6"/>
      <c r="BI980" s="6"/>
      <c r="BN980" s="6"/>
      <c r="BS980" s="6"/>
      <c r="BX980" s="6"/>
      <c r="CC980" s="6"/>
      <c r="CH980" s="6"/>
      <c r="CM980" s="6"/>
      <c r="CR980" s="6"/>
      <c r="CW980" s="6"/>
    </row>
    <row r="981" spans="1:101" x14ac:dyDescent="0.25">
      <c r="A981" s="27"/>
      <c r="F981" s="6"/>
      <c r="K981" s="6"/>
      <c r="P981" s="6"/>
      <c r="U981" s="6"/>
      <c r="Z981" s="6"/>
      <c r="AE981" s="6"/>
      <c r="AJ981" s="6"/>
      <c r="AO981" s="6"/>
      <c r="AT981" s="6"/>
      <c r="AY981" s="6"/>
      <c r="BD981" s="6"/>
      <c r="BI981" s="6"/>
      <c r="BN981" s="6"/>
      <c r="BS981" s="6"/>
      <c r="BX981" s="6"/>
      <c r="CC981" s="6"/>
      <c r="CH981" s="6"/>
      <c r="CM981" s="6"/>
      <c r="CR981" s="6"/>
      <c r="CW981" s="6"/>
    </row>
    <row r="982" spans="1:101" x14ac:dyDescent="0.25">
      <c r="A982" s="27"/>
      <c r="F982" s="6"/>
      <c r="K982" s="6"/>
      <c r="P982" s="6"/>
      <c r="U982" s="6"/>
      <c r="Z982" s="6"/>
      <c r="AE982" s="6"/>
      <c r="AJ982" s="6"/>
      <c r="AO982" s="6"/>
      <c r="AT982" s="6"/>
      <c r="AY982" s="6"/>
      <c r="BD982" s="6"/>
      <c r="BI982" s="6"/>
      <c r="BN982" s="6"/>
      <c r="BS982" s="6"/>
      <c r="BX982" s="6"/>
      <c r="CC982" s="6"/>
      <c r="CH982" s="6"/>
      <c r="CM982" s="6"/>
      <c r="CR982" s="6"/>
      <c r="CW982" s="6"/>
    </row>
    <row r="983" spans="1:101" x14ac:dyDescent="0.25">
      <c r="A983" s="27"/>
      <c r="F983" s="6"/>
      <c r="K983" s="6"/>
      <c r="P983" s="6"/>
      <c r="U983" s="6"/>
      <c r="Z983" s="6"/>
      <c r="AE983" s="6"/>
      <c r="AJ983" s="6"/>
      <c r="AO983" s="6"/>
      <c r="AT983" s="6"/>
      <c r="AY983" s="6"/>
      <c r="BD983" s="6"/>
      <c r="BI983" s="6"/>
      <c r="BN983" s="6"/>
      <c r="BS983" s="6"/>
      <c r="BX983" s="6"/>
      <c r="CC983" s="6"/>
      <c r="CH983" s="6"/>
      <c r="CM983" s="6"/>
      <c r="CR983" s="6"/>
      <c r="CW983" s="6"/>
    </row>
    <row r="984" spans="1:101" x14ac:dyDescent="0.25">
      <c r="A984" s="27"/>
      <c r="F984" s="6"/>
      <c r="K984" s="6"/>
      <c r="P984" s="6"/>
      <c r="U984" s="6"/>
      <c r="Z984" s="6"/>
      <c r="AE984" s="6"/>
      <c r="AJ984" s="6"/>
      <c r="AO984" s="6"/>
      <c r="AT984" s="6"/>
      <c r="AY984" s="6"/>
      <c r="BD984" s="6"/>
      <c r="BI984" s="6"/>
      <c r="BN984" s="6"/>
      <c r="BS984" s="6"/>
      <c r="BX984" s="6"/>
      <c r="CC984" s="6"/>
      <c r="CH984" s="6"/>
      <c r="CM984" s="6"/>
      <c r="CR984" s="6"/>
      <c r="CW984" s="6"/>
    </row>
    <row r="985" spans="1:101" x14ac:dyDescent="0.25">
      <c r="A985" s="27"/>
      <c r="F985" s="6"/>
      <c r="K985" s="6"/>
      <c r="P985" s="6"/>
      <c r="U985" s="6"/>
      <c r="Z985" s="6"/>
      <c r="AE985" s="6"/>
      <c r="AJ985" s="6"/>
      <c r="AO985" s="6"/>
      <c r="AT985" s="6"/>
      <c r="AY985" s="6"/>
      <c r="BD985" s="6"/>
      <c r="BI985" s="6"/>
      <c r="BN985" s="6"/>
      <c r="BS985" s="6"/>
      <c r="BX985" s="6"/>
      <c r="CC985" s="6"/>
      <c r="CH985" s="6"/>
      <c r="CM985" s="6"/>
      <c r="CR985" s="6"/>
      <c r="CW985" s="6"/>
    </row>
    <row r="986" spans="1:101" x14ac:dyDescent="0.25">
      <c r="A986" s="27"/>
      <c r="F986" s="6"/>
      <c r="K986" s="6"/>
      <c r="P986" s="6"/>
      <c r="U986" s="6"/>
      <c r="Z986" s="6"/>
      <c r="AE986" s="6"/>
      <c r="AJ986" s="6"/>
      <c r="AO986" s="6"/>
      <c r="AT986" s="6"/>
      <c r="AY986" s="6"/>
      <c r="BD986" s="6"/>
      <c r="BI986" s="6"/>
      <c r="BN986" s="6"/>
      <c r="BS986" s="6"/>
      <c r="BX986" s="6"/>
      <c r="CC986" s="6"/>
      <c r="CH986" s="6"/>
      <c r="CM986" s="6"/>
      <c r="CR986" s="6"/>
      <c r="CW986" s="6"/>
    </row>
    <row r="987" spans="1:101" x14ac:dyDescent="0.25">
      <c r="A987" s="27"/>
      <c r="F987" s="6"/>
      <c r="K987" s="6"/>
      <c r="P987" s="6"/>
      <c r="U987" s="6"/>
      <c r="Z987" s="6"/>
      <c r="AE987" s="6"/>
      <c r="AJ987" s="6"/>
      <c r="AO987" s="6"/>
      <c r="AT987" s="6"/>
      <c r="AY987" s="6"/>
      <c r="BD987" s="6"/>
      <c r="BI987" s="6"/>
      <c r="BN987" s="6"/>
      <c r="BS987" s="6"/>
      <c r="BX987" s="6"/>
      <c r="CC987" s="6"/>
      <c r="CH987" s="6"/>
      <c r="CM987" s="6"/>
      <c r="CR987" s="6"/>
      <c r="CW987" s="6"/>
    </row>
    <row r="988" spans="1:101" x14ac:dyDescent="0.25">
      <c r="A988" s="27"/>
      <c r="F988" s="6"/>
      <c r="K988" s="6"/>
      <c r="P988" s="6"/>
      <c r="U988" s="6"/>
      <c r="Z988" s="6"/>
      <c r="AE988" s="6"/>
      <c r="AJ988" s="6"/>
      <c r="AO988" s="6"/>
      <c r="AT988" s="6"/>
      <c r="AY988" s="6"/>
      <c r="BD988" s="6"/>
      <c r="BI988" s="6"/>
      <c r="BN988" s="6"/>
      <c r="BS988" s="6"/>
      <c r="BX988" s="6"/>
      <c r="CC988" s="6"/>
      <c r="CH988" s="6"/>
      <c r="CM988" s="6"/>
      <c r="CR988" s="6"/>
      <c r="CW988" s="6"/>
    </row>
    <row r="989" spans="1:101" x14ac:dyDescent="0.25">
      <c r="A989" s="27"/>
      <c r="F989" s="6"/>
      <c r="K989" s="6"/>
      <c r="P989" s="6"/>
      <c r="U989" s="6"/>
      <c r="Z989" s="6"/>
      <c r="AE989" s="6"/>
      <c r="AJ989" s="6"/>
      <c r="AO989" s="6"/>
      <c r="AT989" s="6"/>
      <c r="AY989" s="6"/>
      <c r="BD989" s="6"/>
      <c r="BI989" s="6"/>
      <c r="BN989" s="6"/>
      <c r="BS989" s="6"/>
      <c r="BX989" s="6"/>
      <c r="CC989" s="6"/>
      <c r="CH989" s="6"/>
      <c r="CM989" s="6"/>
      <c r="CR989" s="6"/>
      <c r="CW989" s="6"/>
    </row>
    <row r="990" spans="1:101" x14ac:dyDescent="0.25">
      <c r="A990" s="27"/>
      <c r="F990" s="6"/>
      <c r="K990" s="6"/>
      <c r="P990" s="6"/>
      <c r="U990" s="6"/>
      <c r="Z990" s="6"/>
      <c r="AE990" s="6"/>
      <c r="AJ990" s="6"/>
      <c r="AO990" s="6"/>
      <c r="AT990" s="6"/>
      <c r="AY990" s="6"/>
      <c r="BD990" s="6"/>
      <c r="BI990" s="6"/>
      <c r="BN990" s="6"/>
      <c r="BS990" s="6"/>
      <c r="BX990" s="6"/>
      <c r="CC990" s="6"/>
      <c r="CH990" s="6"/>
      <c r="CM990" s="6"/>
      <c r="CR990" s="6"/>
      <c r="CW990" s="6"/>
    </row>
    <row r="991" spans="1:101" x14ac:dyDescent="0.25">
      <c r="A991" s="27"/>
      <c r="F991" s="6"/>
      <c r="K991" s="6"/>
      <c r="P991" s="6"/>
      <c r="U991" s="6"/>
      <c r="Z991" s="6"/>
      <c r="AE991" s="6"/>
      <c r="AJ991" s="6"/>
      <c r="AO991" s="6"/>
      <c r="AT991" s="6"/>
      <c r="AY991" s="6"/>
      <c r="BD991" s="6"/>
      <c r="BI991" s="6"/>
      <c r="BN991" s="6"/>
      <c r="BS991" s="6"/>
      <c r="BX991" s="6"/>
      <c r="CC991" s="6"/>
      <c r="CH991" s="6"/>
      <c r="CM991" s="6"/>
      <c r="CR991" s="6"/>
      <c r="CW991" s="6"/>
    </row>
    <row r="992" spans="1:101" x14ac:dyDescent="0.25">
      <c r="A992" s="27"/>
      <c r="F992" s="6"/>
      <c r="K992" s="6"/>
      <c r="P992" s="6"/>
      <c r="U992" s="6"/>
      <c r="Z992" s="6"/>
      <c r="AE992" s="6"/>
      <c r="AJ992" s="6"/>
      <c r="AO992" s="6"/>
      <c r="AT992" s="6"/>
      <c r="AY992" s="6"/>
      <c r="BD992" s="6"/>
      <c r="BI992" s="6"/>
      <c r="BN992" s="6"/>
      <c r="BS992" s="6"/>
      <c r="BX992" s="6"/>
      <c r="CC992" s="6"/>
      <c r="CH992" s="6"/>
      <c r="CM992" s="6"/>
      <c r="CR992" s="6"/>
      <c r="CW992" s="6"/>
    </row>
    <row r="993" spans="1:101" x14ac:dyDescent="0.25">
      <c r="A993" s="27"/>
      <c r="F993" s="6"/>
      <c r="K993" s="6"/>
      <c r="P993" s="6"/>
      <c r="U993" s="6"/>
      <c r="Z993" s="6"/>
      <c r="AE993" s="6"/>
      <c r="AJ993" s="6"/>
      <c r="AO993" s="6"/>
      <c r="AT993" s="6"/>
      <c r="AY993" s="6"/>
      <c r="BD993" s="6"/>
      <c r="BI993" s="6"/>
      <c r="BN993" s="6"/>
      <c r="BS993" s="6"/>
      <c r="BX993" s="6"/>
      <c r="CC993" s="6"/>
      <c r="CH993" s="6"/>
      <c r="CM993" s="6"/>
      <c r="CR993" s="6"/>
      <c r="CW993" s="6"/>
    </row>
    <row r="994" spans="1:101" x14ac:dyDescent="0.25">
      <c r="A994" s="27"/>
      <c r="F994" s="6"/>
      <c r="K994" s="6"/>
      <c r="P994" s="6"/>
      <c r="U994" s="6"/>
      <c r="Z994" s="6"/>
      <c r="AE994" s="6"/>
      <c r="AJ994" s="6"/>
      <c r="AO994" s="6"/>
      <c r="AT994" s="6"/>
      <c r="AY994" s="6"/>
      <c r="BD994" s="6"/>
      <c r="BI994" s="6"/>
      <c r="BN994" s="6"/>
      <c r="BS994" s="6"/>
      <c r="BX994" s="6"/>
      <c r="CC994" s="6"/>
      <c r="CH994" s="6"/>
      <c r="CM994" s="6"/>
      <c r="CR994" s="6"/>
      <c r="CW994" s="6"/>
    </row>
    <row r="995" spans="1:101" x14ac:dyDescent="0.25">
      <c r="A995" s="27"/>
      <c r="F995" s="6"/>
      <c r="K995" s="6"/>
      <c r="P995" s="6"/>
      <c r="U995" s="6"/>
      <c r="Z995" s="6"/>
      <c r="AE995" s="6"/>
      <c r="AJ995" s="6"/>
      <c r="AO995" s="6"/>
      <c r="AT995" s="6"/>
      <c r="AY995" s="6"/>
      <c r="BD995" s="6"/>
      <c r="BI995" s="6"/>
      <c r="BN995" s="6"/>
      <c r="BS995" s="6"/>
      <c r="BX995" s="6"/>
      <c r="CC995" s="6"/>
      <c r="CH995" s="6"/>
      <c r="CM995" s="6"/>
      <c r="CR995" s="6"/>
      <c r="CW995" s="6"/>
    </row>
    <row r="996" spans="1:101" x14ac:dyDescent="0.25">
      <c r="A996" s="27"/>
      <c r="F996" s="6"/>
      <c r="K996" s="6"/>
      <c r="P996" s="6"/>
      <c r="U996" s="6"/>
      <c r="Z996" s="6"/>
      <c r="AE996" s="6"/>
      <c r="AJ996" s="6"/>
      <c r="AO996" s="6"/>
      <c r="AT996" s="6"/>
      <c r="AY996" s="6"/>
      <c r="BD996" s="6"/>
      <c r="BI996" s="6"/>
      <c r="BN996" s="6"/>
      <c r="BS996" s="6"/>
      <c r="BX996" s="6"/>
      <c r="CC996" s="6"/>
      <c r="CH996" s="6"/>
      <c r="CM996" s="6"/>
      <c r="CR996" s="6"/>
      <c r="CW996" s="6"/>
    </row>
    <row r="997" spans="1:101" x14ac:dyDescent="0.25">
      <c r="A997" s="27"/>
      <c r="F997" s="6"/>
      <c r="K997" s="6"/>
      <c r="P997" s="6"/>
      <c r="U997" s="6"/>
      <c r="Z997" s="6"/>
      <c r="AE997" s="6"/>
      <c r="AJ997" s="6"/>
      <c r="AO997" s="6"/>
      <c r="AT997" s="6"/>
      <c r="AY997" s="6"/>
      <c r="BD997" s="6"/>
      <c r="BI997" s="6"/>
      <c r="BN997" s="6"/>
      <c r="BS997" s="6"/>
      <c r="BX997" s="6"/>
      <c r="CC997" s="6"/>
      <c r="CH997" s="6"/>
      <c r="CM997" s="6"/>
      <c r="CR997" s="6"/>
      <c r="CW997" s="6"/>
    </row>
    <row r="998" spans="1:101" x14ac:dyDescent="0.25">
      <c r="A998" s="27"/>
      <c r="F998" s="6"/>
      <c r="K998" s="6"/>
      <c r="P998" s="6"/>
      <c r="U998" s="6"/>
      <c r="Z998" s="6"/>
      <c r="AE998" s="6"/>
      <c r="AJ998" s="6"/>
      <c r="AO998" s="6"/>
      <c r="AT998" s="6"/>
      <c r="AY998" s="6"/>
      <c r="BD998" s="6"/>
      <c r="BI998" s="6"/>
      <c r="BN998" s="6"/>
      <c r="BS998" s="6"/>
      <c r="BX998" s="6"/>
      <c r="CC998" s="6"/>
      <c r="CH998" s="6"/>
      <c r="CM998" s="6"/>
      <c r="CR998" s="6"/>
      <c r="CW998" s="6"/>
    </row>
    <row r="999" spans="1:101" x14ac:dyDescent="0.25">
      <c r="A999" s="27"/>
      <c r="F999" s="6"/>
      <c r="K999" s="6"/>
      <c r="P999" s="6"/>
      <c r="U999" s="6"/>
      <c r="Z999" s="6"/>
      <c r="AE999" s="6"/>
      <c r="AJ999" s="6"/>
      <c r="AO999" s="6"/>
      <c r="AT999" s="6"/>
      <c r="AY999" s="6"/>
      <c r="BD999" s="6"/>
      <c r="BI999" s="6"/>
      <c r="BN999" s="6"/>
      <c r="BS999" s="6"/>
      <c r="BX999" s="6"/>
      <c r="CC999" s="6"/>
      <c r="CH999" s="6"/>
      <c r="CM999" s="6"/>
      <c r="CR999" s="6"/>
      <c r="CW999" s="6"/>
    </row>
    <row r="1000" spans="1:101" x14ac:dyDescent="0.25">
      <c r="A1000" s="27"/>
      <c r="F1000" s="6"/>
      <c r="K1000" s="6"/>
      <c r="P1000" s="6"/>
      <c r="U1000" s="6"/>
      <c r="Z1000" s="6"/>
      <c r="AE1000" s="6"/>
      <c r="AJ1000" s="6"/>
      <c r="AO1000" s="6"/>
      <c r="AT1000" s="6"/>
      <c r="AY1000" s="6"/>
      <c r="BD1000" s="6"/>
      <c r="BI1000" s="6"/>
      <c r="BN1000" s="6"/>
      <c r="BS1000" s="6"/>
      <c r="BX1000" s="6"/>
      <c r="CC1000" s="6"/>
      <c r="CH1000" s="6"/>
      <c r="CM1000" s="6"/>
      <c r="CR1000" s="6"/>
      <c r="CW1000" s="6"/>
    </row>
    <row r="1001" spans="1:101" x14ac:dyDescent="0.25">
      <c r="A1001" s="27"/>
      <c r="F1001" s="6"/>
      <c r="K1001" s="6"/>
      <c r="P1001" s="6"/>
      <c r="U1001" s="6"/>
      <c r="Z1001" s="6"/>
      <c r="AE1001" s="6"/>
      <c r="AJ1001" s="6"/>
      <c r="AO1001" s="6"/>
      <c r="AT1001" s="6"/>
      <c r="AY1001" s="6"/>
      <c r="BD1001" s="6"/>
      <c r="BI1001" s="6"/>
      <c r="BN1001" s="6"/>
      <c r="BS1001" s="6"/>
      <c r="BX1001" s="6"/>
      <c r="CC1001" s="6"/>
      <c r="CH1001" s="6"/>
      <c r="CM1001" s="6"/>
      <c r="CR1001" s="6"/>
      <c r="CW1001" s="6"/>
    </row>
    <row r="1002" spans="1:101" x14ac:dyDescent="0.25">
      <c r="A1002" s="27"/>
      <c r="F1002" s="6"/>
      <c r="K1002" s="6"/>
      <c r="P1002" s="6"/>
      <c r="U1002" s="6"/>
      <c r="Z1002" s="6"/>
      <c r="AE1002" s="6"/>
      <c r="AJ1002" s="6"/>
      <c r="AO1002" s="6"/>
      <c r="AT1002" s="6"/>
      <c r="AY1002" s="6"/>
      <c r="BD1002" s="6"/>
      <c r="BI1002" s="6"/>
      <c r="BN1002" s="6"/>
      <c r="BS1002" s="6"/>
      <c r="BX1002" s="6"/>
      <c r="CC1002" s="6"/>
      <c r="CH1002" s="6"/>
      <c r="CM1002" s="6"/>
      <c r="CR1002" s="6"/>
      <c r="CW1002" s="6"/>
    </row>
    <row r="1003" spans="1:101" x14ac:dyDescent="0.25">
      <c r="A1003" s="27"/>
      <c r="F1003" s="6"/>
      <c r="K1003" s="6"/>
      <c r="P1003" s="6"/>
      <c r="U1003" s="6"/>
      <c r="Z1003" s="6"/>
      <c r="AE1003" s="6"/>
      <c r="AJ1003" s="6"/>
      <c r="AO1003" s="6"/>
      <c r="AT1003" s="6"/>
      <c r="AY1003" s="6"/>
      <c r="BD1003" s="6"/>
      <c r="BI1003" s="6"/>
      <c r="BN1003" s="6"/>
      <c r="BS1003" s="6"/>
      <c r="BX1003" s="6"/>
      <c r="CC1003" s="6"/>
      <c r="CH1003" s="6"/>
      <c r="CM1003" s="6"/>
      <c r="CR1003" s="6"/>
      <c r="CW1003" s="6"/>
    </row>
    <row r="1004" spans="1:101" x14ac:dyDescent="0.25">
      <c r="A1004" s="27"/>
      <c r="F1004" s="6"/>
      <c r="K1004" s="6"/>
      <c r="P1004" s="6"/>
      <c r="U1004" s="6"/>
      <c r="Z1004" s="6"/>
      <c r="AE1004" s="6"/>
      <c r="AJ1004" s="6"/>
      <c r="AO1004" s="6"/>
      <c r="AT1004" s="6"/>
      <c r="AY1004" s="6"/>
      <c r="BD1004" s="6"/>
      <c r="BI1004" s="6"/>
      <c r="BN1004" s="6"/>
      <c r="BS1004" s="6"/>
      <c r="BX1004" s="6"/>
      <c r="CC1004" s="6"/>
      <c r="CH1004" s="6"/>
      <c r="CM1004" s="6"/>
      <c r="CR1004" s="6"/>
      <c r="CW1004" s="6"/>
    </row>
    <row r="1005" spans="1:101" x14ac:dyDescent="0.25">
      <c r="A1005" s="27"/>
      <c r="F1005" s="6"/>
      <c r="K1005" s="6"/>
      <c r="P1005" s="6"/>
      <c r="U1005" s="6"/>
      <c r="Z1005" s="6"/>
      <c r="AE1005" s="6"/>
      <c r="AJ1005" s="6"/>
      <c r="AO1005" s="6"/>
      <c r="AT1005" s="6"/>
      <c r="AY1005" s="6"/>
      <c r="BD1005" s="6"/>
      <c r="BI1005" s="6"/>
      <c r="BN1005" s="6"/>
      <c r="BS1005" s="6"/>
      <c r="BX1005" s="6"/>
      <c r="CC1005" s="6"/>
      <c r="CH1005" s="6"/>
      <c r="CM1005" s="6"/>
      <c r="CR1005" s="6"/>
      <c r="CW1005" s="6"/>
    </row>
    <row r="1006" spans="1:101" x14ac:dyDescent="0.25">
      <c r="A1006" s="27"/>
      <c r="F1006" s="6"/>
      <c r="K1006" s="6"/>
      <c r="P1006" s="6"/>
      <c r="U1006" s="6"/>
      <c r="Z1006" s="6"/>
      <c r="AE1006" s="6"/>
      <c r="AJ1006" s="6"/>
      <c r="AO1006" s="6"/>
      <c r="AT1006" s="6"/>
      <c r="AY1006" s="6"/>
      <c r="BD1006" s="6"/>
      <c r="BI1006" s="6"/>
      <c r="BN1006" s="6"/>
      <c r="BS1006" s="6"/>
      <c r="BX1006" s="6"/>
      <c r="CC1006" s="6"/>
      <c r="CH1006" s="6"/>
      <c r="CM1006" s="6"/>
      <c r="CR1006" s="6"/>
      <c r="CW1006" s="6"/>
    </row>
    <row r="1007" spans="1:101" x14ac:dyDescent="0.25">
      <c r="A1007" s="27"/>
      <c r="F1007" s="6"/>
      <c r="K1007" s="6"/>
      <c r="P1007" s="6"/>
      <c r="U1007" s="6"/>
      <c r="Z1007" s="6"/>
      <c r="AE1007" s="6"/>
      <c r="AJ1007" s="6"/>
      <c r="AO1007" s="6"/>
      <c r="AT1007" s="6"/>
      <c r="AY1007" s="6"/>
      <c r="BD1007" s="6"/>
      <c r="BI1007" s="6"/>
      <c r="BN1007" s="6"/>
      <c r="BS1007" s="6"/>
      <c r="BX1007" s="6"/>
      <c r="CC1007" s="6"/>
      <c r="CH1007" s="6"/>
      <c r="CM1007" s="6"/>
      <c r="CR1007" s="6"/>
      <c r="CW1007" s="6"/>
    </row>
    <row r="1008" spans="1:101" x14ac:dyDescent="0.25">
      <c r="A1008" s="27"/>
      <c r="F1008" s="6"/>
      <c r="K1008" s="6"/>
      <c r="P1008" s="6"/>
      <c r="U1008" s="6"/>
      <c r="Z1008" s="6"/>
      <c r="AE1008" s="6"/>
      <c r="AJ1008" s="6"/>
      <c r="AO1008" s="6"/>
      <c r="AT1008" s="6"/>
      <c r="AY1008" s="6"/>
      <c r="BD1008" s="6"/>
      <c r="BI1008" s="6"/>
      <c r="BN1008" s="6"/>
      <c r="BS1008" s="6"/>
      <c r="BX1008" s="6"/>
      <c r="CC1008" s="6"/>
      <c r="CH1008" s="6"/>
      <c r="CM1008" s="6"/>
      <c r="CR1008" s="6"/>
      <c r="CW1008" s="6"/>
    </row>
    <row r="1009" spans="1:101" x14ac:dyDescent="0.25">
      <c r="A1009" s="27"/>
      <c r="F1009" s="6"/>
      <c r="K1009" s="6"/>
      <c r="P1009" s="6"/>
      <c r="U1009" s="6"/>
      <c r="Z1009" s="6"/>
      <c r="AE1009" s="6"/>
      <c r="AJ1009" s="6"/>
      <c r="AO1009" s="6"/>
      <c r="AT1009" s="6"/>
      <c r="AY1009" s="6"/>
      <c r="BD1009" s="6"/>
      <c r="BI1009" s="6"/>
      <c r="BN1009" s="6"/>
      <c r="BS1009" s="6"/>
      <c r="BX1009" s="6"/>
      <c r="CC1009" s="6"/>
      <c r="CH1009" s="6"/>
      <c r="CM1009" s="6"/>
      <c r="CR1009" s="6"/>
      <c r="CW1009" s="6"/>
    </row>
    <row r="1010" spans="1:101" x14ac:dyDescent="0.25">
      <c r="A1010" s="27"/>
      <c r="F1010" s="6"/>
      <c r="K1010" s="6"/>
      <c r="P1010" s="6"/>
      <c r="U1010" s="6"/>
      <c r="Z1010" s="6"/>
      <c r="AE1010" s="6"/>
      <c r="AJ1010" s="6"/>
      <c r="AO1010" s="6"/>
      <c r="AT1010" s="6"/>
      <c r="AY1010" s="6"/>
      <c r="BD1010" s="6"/>
      <c r="BI1010" s="6"/>
      <c r="BN1010" s="6"/>
      <c r="BS1010" s="6"/>
      <c r="BX1010" s="6"/>
      <c r="CC1010" s="6"/>
      <c r="CH1010" s="6"/>
      <c r="CM1010" s="6"/>
      <c r="CR1010" s="6"/>
      <c r="CW1010" s="6"/>
    </row>
    <row r="1011" spans="1:101" x14ac:dyDescent="0.25">
      <c r="A1011" s="27"/>
      <c r="F1011" s="6"/>
      <c r="K1011" s="6"/>
      <c r="P1011" s="6"/>
      <c r="U1011" s="6"/>
      <c r="Z1011" s="6"/>
      <c r="AE1011" s="6"/>
      <c r="AJ1011" s="6"/>
      <c r="AO1011" s="6"/>
      <c r="AT1011" s="6"/>
      <c r="AY1011" s="6"/>
      <c r="BD1011" s="6"/>
      <c r="BI1011" s="6"/>
      <c r="BN1011" s="6"/>
      <c r="BS1011" s="6"/>
      <c r="BX1011" s="6"/>
      <c r="CC1011" s="6"/>
      <c r="CH1011" s="6"/>
      <c r="CM1011" s="6"/>
      <c r="CR1011" s="6"/>
      <c r="CW1011" s="6"/>
    </row>
    <row r="1012" spans="1:101" x14ac:dyDescent="0.25">
      <c r="A1012" s="27"/>
      <c r="F1012" s="6"/>
      <c r="K1012" s="6"/>
      <c r="P1012" s="6"/>
      <c r="U1012" s="6"/>
      <c r="Z1012" s="6"/>
      <c r="AE1012" s="6"/>
      <c r="AJ1012" s="6"/>
      <c r="AO1012" s="6"/>
      <c r="AT1012" s="6"/>
      <c r="AY1012" s="6"/>
      <c r="BD1012" s="6"/>
      <c r="BI1012" s="6"/>
      <c r="BN1012" s="6"/>
      <c r="BS1012" s="6"/>
      <c r="BX1012" s="6"/>
      <c r="CC1012" s="6"/>
      <c r="CH1012" s="6"/>
      <c r="CM1012" s="6"/>
      <c r="CR1012" s="6"/>
      <c r="CW1012" s="6"/>
    </row>
    <row r="1013" spans="1:101" x14ac:dyDescent="0.25">
      <c r="A1013" s="27"/>
      <c r="F1013" s="6"/>
      <c r="K1013" s="6"/>
      <c r="P1013" s="6"/>
      <c r="U1013" s="6"/>
      <c r="Z1013" s="6"/>
      <c r="AE1013" s="6"/>
      <c r="AJ1013" s="6"/>
      <c r="AO1013" s="6"/>
      <c r="AT1013" s="6"/>
      <c r="AY1013" s="6"/>
      <c r="BD1013" s="6"/>
      <c r="BI1013" s="6"/>
      <c r="BN1013" s="6"/>
      <c r="BS1013" s="6"/>
      <c r="BX1013" s="6"/>
      <c r="CC1013" s="6"/>
      <c r="CH1013" s="6"/>
      <c r="CM1013" s="6"/>
      <c r="CR1013" s="6"/>
      <c r="CW1013" s="6"/>
    </row>
    <row r="1014" spans="1:101" x14ac:dyDescent="0.25">
      <c r="A1014" s="27"/>
      <c r="F1014" s="6"/>
      <c r="K1014" s="6"/>
      <c r="P1014" s="6"/>
      <c r="U1014" s="6"/>
      <c r="Z1014" s="6"/>
      <c r="AE1014" s="6"/>
      <c r="AJ1014" s="6"/>
      <c r="AO1014" s="6"/>
      <c r="AT1014" s="6"/>
      <c r="AY1014" s="6"/>
      <c r="BD1014" s="6"/>
      <c r="BI1014" s="6"/>
      <c r="BN1014" s="6"/>
      <c r="BS1014" s="6"/>
      <c r="BX1014" s="6"/>
      <c r="CC1014" s="6"/>
      <c r="CH1014" s="6"/>
      <c r="CM1014" s="6"/>
      <c r="CR1014" s="6"/>
      <c r="CW1014" s="6"/>
    </row>
    <row r="1015" spans="1:101" x14ac:dyDescent="0.25">
      <c r="A1015" s="27"/>
      <c r="F1015" s="6"/>
      <c r="K1015" s="6"/>
      <c r="P1015" s="6"/>
      <c r="U1015" s="6"/>
      <c r="Z1015" s="6"/>
      <c r="AE1015" s="6"/>
      <c r="AJ1015" s="6"/>
      <c r="AO1015" s="6"/>
      <c r="AT1015" s="6"/>
      <c r="AY1015" s="6"/>
      <c r="BD1015" s="6"/>
      <c r="BI1015" s="6"/>
      <c r="BN1015" s="6"/>
      <c r="BS1015" s="6"/>
      <c r="BX1015" s="6"/>
      <c r="CC1015" s="6"/>
      <c r="CH1015" s="6"/>
      <c r="CM1015" s="6"/>
      <c r="CR1015" s="6"/>
      <c r="CW1015" s="6"/>
    </row>
    <row r="1016" spans="1:101" x14ac:dyDescent="0.25">
      <c r="A1016" s="27"/>
      <c r="F1016" s="6"/>
      <c r="K1016" s="6"/>
      <c r="P1016" s="6"/>
      <c r="U1016" s="6"/>
      <c r="Z1016" s="6"/>
      <c r="AE1016" s="6"/>
      <c r="AJ1016" s="6"/>
      <c r="AO1016" s="6"/>
      <c r="AT1016" s="6"/>
      <c r="AY1016" s="6"/>
      <c r="BD1016" s="6"/>
      <c r="BI1016" s="6"/>
      <c r="BN1016" s="6"/>
      <c r="BS1016" s="6"/>
      <c r="BX1016" s="6"/>
      <c r="CC1016" s="6"/>
      <c r="CH1016" s="6"/>
      <c r="CM1016" s="6"/>
      <c r="CR1016" s="6"/>
      <c r="CW1016" s="6"/>
    </row>
    <row r="1017" spans="1:101" x14ac:dyDescent="0.25">
      <c r="A1017" s="27"/>
      <c r="F1017" s="6"/>
      <c r="K1017" s="6"/>
      <c r="P1017" s="6"/>
      <c r="U1017" s="6"/>
      <c r="Z1017" s="6"/>
      <c r="AE1017" s="6"/>
      <c r="AJ1017" s="6"/>
      <c r="AO1017" s="6"/>
      <c r="AT1017" s="6"/>
      <c r="AY1017" s="6"/>
      <c r="BD1017" s="6"/>
      <c r="BI1017" s="6"/>
      <c r="BN1017" s="6"/>
      <c r="BS1017" s="6"/>
      <c r="BX1017" s="6"/>
      <c r="CC1017" s="6"/>
      <c r="CH1017" s="6"/>
      <c r="CM1017" s="6"/>
      <c r="CR1017" s="6"/>
      <c r="CW1017" s="6"/>
    </row>
    <row r="1018" spans="1:101" x14ac:dyDescent="0.25">
      <c r="A1018" s="27"/>
      <c r="F1018" s="6"/>
      <c r="K1018" s="6"/>
      <c r="P1018" s="6"/>
      <c r="U1018" s="6"/>
      <c r="Z1018" s="6"/>
      <c r="AE1018" s="6"/>
      <c r="AJ1018" s="6"/>
      <c r="AO1018" s="6"/>
      <c r="AT1018" s="6"/>
      <c r="AY1018" s="6"/>
      <c r="BD1018" s="6"/>
      <c r="BI1018" s="6"/>
      <c r="BN1018" s="6"/>
      <c r="BS1018" s="6"/>
      <c r="BX1018" s="6"/>
      <c r="CC1018" s="6"/>
      <c r="CH1018" s="6"/>
      <c r="CM1018" s="6"/>
      <c r="CR1018" s="6"/>
      <c r="CW1018" s="6"/>
    </row>
    <row r="1019" spans="1:101" x14ac:dyDescent="0.25">
      <c r="A1019" s="27"/>
      <c r="F1019" s="6"/>
      <c r="K1019" s="6"/>
      <c r="P1019" s="6"/>
      <c r="U1019" s="6"/>
      <c r="Z1019" s="6"/>
      <c r="AE1019" s="6"/>
      <c r="AJ1019" s="6"/>
      <c r="AO1019" s="6"/>
      <c r="AT1019" s="6"/>
      <c r="AY1019" s="6"/>
      <c r="BD1019" s="6"/>
      <c r="BI1019" s="6"/>
      <c r="BN1019" s="6"/>
      <c r="BS1019" s="6"/>
      <c r="BX1019" s="6"/>
      <c r="CC1019" s="6"/>
      <c r="CH1019" s="6"/>
      <c r="CM1019" s="6"/>
      <c r="CR1019" s="6"/>
      <c r="CW1019" s="6"/>
    </row>
    <row r="1020" spans="1:101" x14ac:dyDescent="0.25">
      <c r="A1020" s="27"/>
      <c r="F1020" s="6"/>
      <c r="K1020" s="6"/>
      <c r="P1020" s="6"/>
      <c r="U1020" s="6"/>
      <c r="Z1020" s="6"/>
      <c r="AE1020" s="6"/>
      <c r="AJ1020" s="6"/>
      <c r="AO1020" s="6"/>
      <c r="AT1020" s="6"/>
      <c r="AY1020" s="6"/>
      <c r="BD1020" s="6"/>
      <c r="BI1020" s="6"/>
      <c r="BN1020" s="6"/>
      <c r="BS1020" s="6"/>
      <c r="BX1020" s="6"/>
      <c r="CC1020" s="6"/>
      <c r="CH1020" s="6"/>
      <c r="CM1020" s="6"/>
      <c r="CR1020" s="6"/>
      <c r="CW1020" s="6"/>
    </row>
    <row r="1021" spans="1:101" x14ac:dyDescent="0.25">
      <c r="A1021" s="27"/>
      <c r="F1021" s="6"/>
      <c r="K1021" s="6"/>
      <c r="P1021" s="6"/>
      <c r="U1021" s="6"/>
      <c r="Z1021" s="6"/>
      <c r="AE1021" s="6"/>
      <c r="AJ1021" s="6"/>
      <c r="AO1021" s="6"/>
      <c r="AT1021" s="6"/>
      <c r="AY1021" s="6"/>
      <c r="BD1021" s="6"/>
      <c r="BI1021" s="6"/>
      <c r="BN1021" s="6"/>
      <c r="BS1021" s="6"/>
      <c r="BX1021" s="6"/>
      <c r="CC1021" s="6"/>
      <c r="CH1021" s="6"/>
      <c r="CM1021" s="6"/>
      <c r="CR1021" s="6"/>
      <c r="CW1021" s="6"/>
    </row>
    <row r="1022" spans="1:101" x14ac:dyDescent="0.25">
      <c r="A1022" s="27"/>
      <c r="F1022" s="6"/>
      <c r="K1022" s="6"/>
      <c r="P1022" s="6"/>
      <c r="U1022" s="6"/>
      <c r="Z1022" s="6"/>
      <c r="AE1022" s="6"/>
      <c r="AJ1022" s="6"/>
      <c r="AO1022" s="6"/>
      <c r="AT1022" s="6"/>
      <c r="AY1022" s="6"/>
      <c r="BD1022" s="6"/>
      <c r="BI1022" s="6"/>
      <c r="BN1022" s="6"/>
      <c r="BS1022" s="6"/>
      <c r="BX1022" s="6"/>
      <c r="CC1022" s="6"/>
      <c r="CH1022" s="6"/>
      <c r="CM1022" s="6"/>
      <c r="CR1022" s="6"/>
      <c r="CW1022" s="6"/>
    </row>
    <row r="1023" spans="1:101" x14ac:dyDescent="0.25">
      <c r="A1023" s="27"/>
      <c r="F1023" s="6"/>
      <c r="K1023" s="6"/>
      <c r="P1023" s="6"/>
      <c r="U1023" s="6"/>
      <c r="Z1023" s="6"/>
      <c r="AE1023" s="6"/>
      <c r="AJ1023" s="6"/>
      <c r="AO1023" s="6"/>
      <c r="AT1023" s="6"/>
      <c r="AY1023" s="6"/>
      <c r="BD1023" s="6"/>
      <c r="BI1023" s="6"/>
      <c r="BN1023" s="6"/>
      <c r="BS1023" s="6"/>
      <c r="BX1023" s="6"/>
      <c r="CC1023" s="6"/>
      <c r="CH1023" s="6"/>
      <c r="CM1023" s="6"/>
      <c r="CR1023" s="6"/>
      <c r="CW1023" s="6"/>
    </row>
    <row r="1024" spans="1:101" x14ac:dyDescent="0.25">
      <c r="A1024" s="27"/>
      <c r="F1024" s="6"/>
      <c r="K1024" s="6"/>
      <c r="P1024" s="6"/>
      <c r="U1024" s="6"/>
      <c r="Z1024" s="6"/>
      <c r="AE1024" s="6"/>
      <c r="AJ1024" s="6"/>
      <c r="AO1024" s="6"/>
      <c r="AT1024" s="6"/>
      <c r="AY1024" s="6"/>
      <c r="BD1024" s="6"/>
      <c r="BI1024" s="6"/>
      <c r="BN1024" s="6"/>
      <c r="BS1024" s="6"/>
      <c r="BX1024" s="6"/>
      <c r="CC1024" s="6"/>
      <c r="CH1024" s="6"/>
      <c r="CM1024" s="6"/>
      <c r="CR1024" s="6"/>
      <c r="CW1024" s="6"/>
    </row>
    <row r="1025" spans="1:101" x14ac:dyDescent="0.25">
      <c r="A1025" s="27"/>
      <c r="F1025" s="6"/>
      <c r="K1025" s="6"/>
      <c r="P1025" s="6"/>
      <c r="U1025" s="6"/>
      <c r="Z1025" s="6"/>
      <c r="AE1025" s="6"/>
      <c r="AJ1025" s="6"/>
      <c r="AO1025" s="6"/>
      <c r="AT1025" s="6"/>
      <c r="AY1025" s="6"/>
      <c r="BD1025" s="6"/>
      <c r="BI1025" s="6"/>
      <c r="BN1025" s="6"/>
      <c r="BS1025" s="6"/>
      <c r="BX1025" s="6"/>
      <c r="CC1025" s="6"/>
      <c r="CH1025" s="6"/>
      <c r="CM1025" s="6"/>
      <c r="CR1025" s="6"/>
      <c r="CW1025" s="6"/>
    </row>
    <row r="1026" spans="1:101" x14ac:dyDescent="0.25">
      <c r="A1026" s="27"/>
      <c r="F1026" s="6"/>
      <c r="K1026" s="6"/>
      <c r="P1026" s="6"/>
      <c r="U1026" s="6"/>
      <c r="Z1026" s="6"/>
      <c r="AE1026" s="6"/>
      <c r="AJ1026" s="6"/>
      <c r="AO1026" s="6"/>
      <c r="AT1026" s="6"/>
      <c r="AY1026" s="6"/>
      <c r="BD1026" s="6"/>
      <c r="BI1026" s="6"/>
      <c r="BN1026" s="6"/>
      <c r="BS1026" s="6"/>
      <c r="BX1026" s="6"/>
      <c r="CC1026" s="6"/>
      <c r="CH1026" s="6"/>
      <c r="CM1026" s="6"/>
      <c r="CR1026" s="6"/>
      <c r="CW1026" s="6"/>
    </row>
    <row r="1027" spans="1:101" x14ac:dyDescent="0.25">
      <c r="A1027" s="27"/>
      <c r="F1027" s="6"/>
      <c r="K1027" s="6"/>
      <c r="P1027" s="6"/>
      <c r="U1027" s="6"/>
      <c r="Z1027" s="6"/>
      <c r="AE1027" s="6"/>
      <c r="AJ1027" s="6"/>
      <c r="AO1027" s="6"/>
      <c r="AT1027" s="6"/>
      <c r="AY1027" s="6"/>
      <c r="BD1027" s="6"/>
      <c r="BI1027" s="6"/>
      <c r="BN1027" s="6"/>
      <c r="BS1027" s="6"/>
      <c r="BX1027" s="6"/>
      <c r="CC1027" s="6"/>
      <c r="CH1027" s="6"/>
      <c r="CM1027" s="6"/>
      <c r="CR1027" s="6"/>
      <c r="CW1027" s="6"/>
    </row>
    <row r="1028" spans="1:101" x14ac:dyDescent="0.25">
      <c r="A1028" s="27"/>
      <c r="F1028" s="6"/>
      <c r="K1028" s="6"/>
      <c r="P1028" s="6"/>
      <c r="U1028" s="6"/>
      <c r="Z1028" s="6"/>
      <c r="AE1028" s="6"/>
      <c r="AJ1028" s="6"/>
      <c r="AO1028" s="6"/>
      <c r="AT1028" s="6"/>
      <c r="AY1028" s="6"/>
      <c r="BD1028" s="6"/>
      <c r="BI1028" s="6"/>
      <c r="BN1028" s="6"/>
      <c r="BS1028" s="6"/>
      <c r="BX1028" s="6"/>
      <c r="CC1028" s="6"/>
      <c r="CH1028" s="6"/>
      <c r="CM1028" s="6"/>
      <c r="CR1028" s="6"/>
      <c r="CW1028" s="6"/>
    </row>
    <row r="1029" spans="1:101" x14ac:dyDescent="0.25">
      <c r="A1029" s="27"/>
      <c r="F1029" s="6"/>
      <c r="K1029" s="6"/>
      <c r="P1029" s="6"/>
      <c r="U1029" s="6"/>
      <c r="Z1029" s="6"/>
      <c r="AE1029" s="6"/>
      <c r="AJ1029" s="6"/>
      <c r="AO1029" s="6"/>
      <c r="AT1029" s="6"/>
      <c r="AY1029" s="6"/>
      <c r="BD1029" s="6"/>
      <c r="BI1029" s="6"/>
      <c r="BN1029" s="6"/>
      <c r="BS1029" s="6"/>
      <c r="BX1029" s="6"/>
      <c r="CC1029" s="6"/>
      <c r="CH1029" s="6"/>
      <c r="CM1029" s="6"/>
      <c r="CR1029" s="6"/>
      <c r="CW1029" s="6"/>
    </row>
    <row r="1030" spans="1:101" x14ac:dyDescent="0.25">
      <c r="A1030" s="27"/>
      <c r="F1030" s="6"/>
      <c r="K1030" s="6"/>
      <c r="P1030" s="6"/>
      <c r="U1030" s="6"/>
      <c r="Z1030" s="6"/>
      <c r="AE1030" s="6"/>
      <c r="AJ1030" s="6"/>
      <c r="AO1030" s="6"/>
      <c r="AT1030" s="6"/>
      <c r="AY1030" s="6"/>
      <c r="BD1030" s="6"/>
      <c r="BI1030" s="6"/>
      <c r="BN1030" s="6"/>
      <c r="BS1030" s="6"/>
      <c r="BX1030" s="6"/>
      <c r="CC1030" s="6"/>
      <c r="CH1030" s="6"/>
      <c r="CM1030" s="6"/>
      <c r="CR1030" s="6"/>
      <c r="CW1030" s="6"/>
    </row>
    <row r="1031" spans="1:101" x14ac:dyDescent="0.25">
      <c r="A1031" s="27"/>
      <c r="F1031" s="6"/>
      <c r="K1031" s="6"/>
      <c r="P1031" s="6"/>
      <c r="U1031" s="6"/>
      <c r="Z1031" s="6"/>
      <c r="AE1031" s="6"/>
      <c r="AJ1031" s="6"/>
      <c r="AO1031" s="6"/>
      <c r="AT1031" s="6"/>
      <c r="AY1031" s="6"/>
      <c r="BD1031" s="6"/>
      <c r="BI1031" s="6"/>
      <c r="BN1031" s="6"/>
      <c r="BS1031" s="6"/>
      <c r="BX1031" s="6"/>
      <c r="CC1031" s="6"/>
      <c r="CH1031" s="6"/>
      <c r="CM1031" s="6"/>
      <c r="CR1031" s="6"/>
      <c r="CW1031" s="6"/>
    </row>
    <row r="1032" spans="1:101" x14ac:dyDescent="0.25">
      <c r="A1032" s="27"/>
      <c r="F1032" s="6"/>
      <c r="K1032" s="6"/>
      <c r="P1032" s="6"/>
      <c r="U1032" s="6"/>
      <c r="Z1032" s="6"/>
      <c r="AE1032" s="6"/>
      <c r="AJ1032" s="6"/>
      <c r="AO1032" s="6"/>
      <c r="AT1032" s="6"/>
      <c r="AY1032" s="6"/>
      <c r="BD1032" s="6"/>
      <c r="BI1032" s="6"/>
      <c r="BN1032" s="6"/>
      <c r="BS1032" s="6"/>
      <c r="BX1032" s="6"/>
      <c r="CC1032" s="6"/>
      <c r="CH1032" s="6"/>
      <c r="CM1032" s="6"/>
      <c r="CR1032" s="6"/>
      <c r="CW1032" s="6"/>
    </row>
    <row r="1033" spans="1:101" x14ac:dyDescent="0.25">
      <c r="A1033" s="27"/>
      <c r="F1033" s="6"/>
      <c r="K1033" s="6"/>
      <c r="P1033" s="6"/>
      <c r="U1033" s="6"/>
      <c r="Z1033" s="6"/>
      <c r="AE1033" s="6"/>
      <c r="AJ1033" s="6"/>
      <c r="AO1033" s="6"/>
      <c r="AT1033" s="6"/>
      <c r="AY1033" s="6"/>
      <c r="BD1033" s="6"/>
      <c r="BI1033" s="6"/>
      <c r="BN1033" s="6"/>
      <c r="BS1033" s="6"/>
      <c r="BX1033" s="6"/>
      <c r="CC1033" s="6"/>
      <c r="CH1033" s="6"/>
      <c r="CM1033" s="6"/>
      <c r="CR1033" s="6"/>
      <c r="CW1033" s="6"/>
    </row>
    <row r="1034" spans="1:101" x14ac:dyDescent="0.25">
      <c r="A1034" s="27"/>
      <c r="F1034" s="6"/>
      <c r="K1034" s="6"/>
      <c r="P1034" s="6"/>
      <c r="U1034" s="6"/>
      <c r="Z1034" s="6"/>
      <c r="AE1034" s="6"/>
      <c r="AJ1034" s="6"/>
      <c r="AO1034" s="6"/>
      <c r="AT1034" s="6"/>
      <c r="AY1034" s="6"/>
      <c r="BD1034" s="6"/>
      <c r="BI1034" s="6"/>
      <c r="BN1034" s="6"/>
      <c r="BS1034" s="6"/>
      <c r="BX1034" s="6"/>
      <c r="CC1034" s="6"/>
      <c r="CH1034" s="6"/>
      <c r="CM1034" s="6"/>
      <c r="CR1034" s="6"/>
      <c r="CW1034" s="6"/>
    </row>
    <row r="1035" spans="1:101" x14ac:dyDescent="0.25">
      <c r="A1035" s="27"/>
      <c r="F1035" s="6"/>
      <c r="K1035" s="6"/>
      <c r="P1035" s="6"/>
      <c r="U1035" s="6"/>
      <c r="Z1035" s="6"/>
      <c r="AE1035" s="6"/>
      <c r="AJ1035" s="6"/>
      <c r="AO1035" s="6"/>
      <c r="AT1035" s="6"/>
      <c r="AY1035" s="6"/>
      <c r="BD1035" s="6"/>
      <c r="BI1035" s="6"/>
      <c r="BN1035" s="6"/>
      <c r="BS1035" s="6"/>
      <c r="BX1035" s="6"/>
      <c r="CC1035" s="6"/>
      <c r="CH1035" s="6"/>
      <c r="CM1035" s="6"/>
      <c r="CR1035" s="6"/>
      <c r="CW1035" s="6"/>
    </row>
    <row r="1036" spans="1:101" x14ac:dyDescent="0.25">
      <c r="A1036" s="27"/>
      <c r="F1036" s="6"/>
      <c r="K1036" s="6"/>
      <c r="P1036" s="6"/>
      <c r="U1036" s="6"/>
      <c r="Z1036" s="6"/>
      <c r="AE1036" s="6"/>
      <c r="AJ1036" s="6"/>
      <c r="AO1036" s="6"/>
      <c r="AT1036" s="6"/>
      <c r="AY1036" s="6"/>
      <c r="BD1036" s="6"/>
      <c r="BI1036" s="6"/>
      <c r="BN1036" s="6"/>
      <c r="BS1036" s="6"/>
      <c r="BX1036" s="6"/>
      <c r="CC1036" s="6"/>
      <c r="CH1036" s="6"/>
      <c r="CM1036" s="6"/>
      <c r="CR1036" s="6"/>
      <c r="CW1036" s="6"/>
    </row>
    <row r="1037" spans="1:101" x14ac:dyDescent="0.25">
      <c r="A1037" s="27"/>
      <c r="F1037" s="6"/>
      <c r="K1037" s="6"/>
      <c r="P1037" s="6"/>
      <c r="U1037" s="6"/>
      <c r="Z1037" s="6"/>
      <c r="AE1037" s="6"/>
      <c r="AJ1037" s="6"/>
      <c r="AO1037" s="6"/>
      <c r="AT1037" s="6"/>
      <c r="AY1037" s="6"/>
      <c r="BD1037" s="6"/>
      <c r="BI1037" s="6"/>
      <c r="BN1037" s="6"/>
      <c r="BS1037" s="6"/>
      <c r="BX1037" s="6"/>
      <c r="CC1037" s="6"/>
      <c r="CH1037" s="6"/>
      <c r="CM1037" s="6"/>
      <c r="CR1037" s="6"/>
      <c r="CW1037" s="6"/>
    </row>
    <row r="1038" spans="1:101" x14ac:dyDescent="0.25">
      <c r="A1038" s="27"/>
      <c r="F1038" s="6"/>
      <c r="K1038" s="6"/>
      <c r="P1038" s="6"/>
      <c r="U1038" s="6"/>
      <c r="Z1038" s="6"/>
      <c r="AE1038" s="6"/>
      <c r="AJ1038" s="6"/>
      <c r="AO1038" s="6"/>
      <c r="AT1038" s="6"/>
      <c r="AY1038" s="6"/>
      <c r="BD1038" s="6"/>
      <c r="BI1038" s="6"/>
      <c r="BN1038" s="6"/>
      <c r="BS1038" s="6"/>
      <c r="BX1038" s="6"/>
      <c r="CC1038" s="6"/>
      <c r="CH1038" s="6"/>
      <c r="CM1038" s="6"/>
      <c r="CR1038" s="6"/>
      <c r="CW1038" s="6"/>
    </row>
    <row r="1039" spans="1:101" x14ac:dyDescent="0.25">
      <c r="A1039" s="27"/>
      <c r="F1039" s="6"/>
      <c r="K1039" s="6"/>
      <c r="P1039" s="6"/>
      <c r="U1039" s="6"/>
      <c r="Z1039" s="6"/>
      <c r="AE1039" s="6"/>
      <c r="AJ1039" s="6"/>
      <c r="AO1039" s="6"/>
      <c r="AT1039" s="6"/>
      <c r="AY1039" s="6"/>
      <c r="BD1039" s="6"/>
      <c r="BI1039" s="6"/>
      <c r="BN1039" s="6"/>
      <c r="BS1039" s="6"/>
      <c r="BX1039" s="6"/>
      <c r="CC1039" s="6"/>
      <c r="CH1039" s="6"/>
      <c r="CM1039" s="6"/>
      <c r="CR1039" s="6"/>
      <c r="CW1039" s="6"/>
    </row>
    <row r="1040" spans="1:101" x14ac:dyDescent="0.25">
      <c r="A1040" s="27"/>
      <c r="F1040" s="6"/>
      <c r="K1040" s="6"/>
      <c r="P1040" s="6"/>
      <c r="U1040" s="6"/>
      <c r="Z1040" s="6"/>
      <c r="AE1040" s="6"/>
      <c r="AJ1040" s="6"/>
      <c r="AO1040" s="6"/>
      <c r="AT1040" s="6"/>
      <c r="AY1040" s="6"/>
      <c r="BD1040" s="6"/>
      <c r="BI1040" s="6"/>
      <c r="BN1040" s="6"/>
      <c r="BS1040" s="6"/>
      <c r="BX1040" s="6"/>
      <c r="CC1040" s="6"/>
      <c r="CH1040" s="6"/>
      <c r="CM1040" s="6"/>
      <c r="CR1040" s="6"/>
      <c r="CW1040" s="6"/>
    </row>
    <row r="1041" spans="1:101" x14ac:dyDescent="0.25">
      <c r="A1041" s="27"/>
      <c r="F1041" s="6"/>
      <c r="K1041" s="6"/>
      <c r="P1041" s="6"/>
      <c r="U1041" s="6"/>
      <c r="Z1041" s="6"/>
      <c r="AE1041" s="6"/>
      <c r="AJ1041" s="6"/>
      <c r="AO1041" s="6"/>
      <c r="AT1041" s="6"/>
      <c r="AY1041" s="6"/>
      <c r="BD1041" s="6"/>
      <c r="BI1041" s="6"/>
      <c r="BN1041" s="6"/>
      <c r="BS1041" s="6"/>
      <c r="BX1041" s="6"/>
      <c r="CC1041" s="6"/>
      <c r="CH1041" s="6"/>
      <c r="CM1041" s="6"/>
      <c r="CR1041" s="6"/>
      <c r="CW1041" s="6"/>
    </row>
    <row r="1042" spans="1:101" x14ac:dyDescent="0.25">
      <c r="A1042" s="27"/>
      <c r="F1042" s="6"/>
      <c r="K1042" s="6"/>
      <c r="P1042" s="6"/>
      <c r="U1042" s="6"/>
      <c r="Z1042" s="6"/>
      <c r="AE1042" s="6"/>
      <c r="AJ1042" s="6"/>
      <c r="AO1042" s="6"/>
      <c r="AT1042" s="6"/>
      <c r="AY1042" s="6"/>
      <c r="BD1042" s="6"/>
      <c r="BI1042" s="6"/>
      <c r="BN1042" s="6"/>
      <c r="BS1042" s="6"/>
      <c r="BX1042" s="6"/>
      <c r="CC1042" s="6"/>
      <c r="CH1042" s="6"/>
      <c r="CM1042" s="6"/>
      <c r="CR1042" s="6"/>
      <c r="CW1042" s="6"/>
    </row>
    <row r="1043" spans="1:101" x14ac:dyDescent="0.25">
      <c r="A1043" s="27"/>
      <c r="F1043" s="6"/>
      <c r="K1043" s="6"/>
      <c r="P1043" s="6"/>
      <c r="U1043" s="6"/>
      <c r="Z1043" s="6"/>
      <c r="AE1043" s="6"/>
      <c r="AJ1043" s="6"/>
      <c r="AO1043" s="6"/>
      <c r="AT1043" s="6"/>
      <c r="AY1043" s="6"/>
      <c r="BD1043" s="6"/>
      <c r="BI1043" s="6"/>
      <c r="BN1043" s="6"/>
      <c r="BS1043" s="6"/>
      <c r="BX1043" s="6"/>
      <c r="CC1043" s="6"/>
      <c r="CH1043" s="6"/>
      <c r="CM1043" s="6"/>
      <c r="CR1043" s="6"/>
      <c r="CW1043" s="6"/>
    </row>
    <row r="1044" spans="1:101" x14ac:dyDescent="0.25">
      <c r="A1044" s="27"/>
      <c r="F1044" s="6"/>
      <c r="K1044" s="6"/>
      <c r="P1044" s="6"/>
      <c r="U1044" s="6"/>
      <c r="Z1044" s="6"/>
      <c r="AE1044" s="6"/>
      <c r="AJ1044" s="6"/>
      <c r="AO1044" s="6"/>
      <c r="AT1044" s="6"/>
      <c r="AY1044" s="6"/>
      <c r="BD1044" s="6"/>
      <c r="BI1044" s="6"/>
      <c r="BN1044" s="6"/>
      <c r="BS1044" s="6"/>
      <c r="BX1044" s="6"/>
      <c r="CC1044" s="6"/>
      <c r="CH1044" s="6"/>
      <c r="CM1044" s="6"/>
      <c r="CR1044" s="6"/>
      <c r="CW1044" s="6"/>
    </row>
    <row r="1045" spans="1:101" x14ac:dyDescent="0.25">
      <c r="A1045" s="27"/>
      <c r="F1045" s="6"/>
      <c r="K1045" s="6"/>
      <c r="P1045" s="6"/>
      <c r="U1045" s="6"/>
      <c r="Z1045" s="6"/>
      <c r="AE1045" s="6"/>
      <c r="AJ1045" s="6"/>
      <c r="AO1045" s="6"/>
      <c r="AT1045" s="6"/>
      <c r="AY1045" s="6"/>
      <c r="BD1045" s="6"/>
      <c r="BI1045" s="6"/>
      <c r="BN1045" s="6"/>
      <c r="BS1045" s="6"/>
      <c r="BX1045" s="6"/>
      <c r="CC1045" s="6"/>
      <c r="CH1045" s="6"/>
      <c r="CM1045" s="6"/>
      <c r="CR1045" s="6"/>
      <c r="CW1045" s="6"/>
    </row>
    <row r="1046" spans="1:101" x14ac:dyDescent="0.25">
      <c r="A1046" s="27"/>
      <c r="F1046" s="6"/>
      <c r="K1046" s="6"/>
      <c r="P1046" s="6"/>
      <c r="U1046" s="6"/>
      <c r="Z1046" s="6"/>
      <c r="AE1046" s="6"/>
      <c r="AJ1046" s="6"/>
      <c r="AO1046" s="6"/>
      <c r="AT1046" s="6"/>
      <c r="AY1046" s="6"/>
      <c r="BD1046" s="6"/>
      <c r="BI1046" s="6"/>
      <c r="BN1046" s="6"/>
      <c r="BS1046" s="6"/>
      <c r="BX1046" s="6"/>
      <c r="CC1046" s="6"/>
      <c r="CH1046" s="6"/>
      <c r="CM1046" s="6"/>
      <c r="CR1046" s="6"/>
      <c r="CW1046" s="6"/>
    </row>
    <row r="1047" spans="1:101" x14ac:dyDescent="0.25">
      <c r="A1047" s="27"/>
      <c r="F1047" s="6"/>
      <c r="K1047" s="6"/>
      <c r="P1047" s="6"/>
      <c r="U1047" s="6"/>
      <c r="Z1047" s="6"/>
      <c r="AE1047" s="6"/>
      <c r="AJ1047" s="6"/>
      <c r="AO1047" s="6"/>
      <c r="AT1047" s="6"/>
      <c r="AY1047" s="6"/>
      <c r="BD1047" s="6"/>
      <c r="BI1047" s="6"/>
      <c r="BN1047" s="6"/>
      <c r="BS1047" s="6"/>
      <c r="BX1047" s="6"/>
      <c r="CC1047" s="6"/>
      <c r="CH1047" s="6"/>
      <c r="CM1047" s="6"/>
      <c r="CR1047" s="6"/>
      <c r="CW1047" s="6"/>
    </row>
    <row r="1048" spans="1:101" x14ac:dyDescent="0.25">
      <c r="A1048" s="27"/>
      <c r="F1048" s="6"/>
      <c r="K1048" s="6"/>
      <c r="P1048" s="6"/>
      <c r="U1048" s="6"/>
      <c r="Z1048" s="6"/>
      <c r="AE1048" s="6"/>
      <c r="AJ1048" s="6"/>
      <c r="AO1048" s="6"/>
      <c r="AT1048" s="6"/>
      <c r="AY1048" s="6"/>
      <c r="BD1048" s="6"/>
      <c r="BI1048" s="6"/>
      <c r="BN1048" s="6"/>
      <c r="BS1048" s="6"/>
      <c r="BX1048" s="6"/>
      <c r="CC1048" s="6"/>
      <c r="CH1048" s="6"/>
      <c r="CM1048" s="6"/>
      <c r="CR1048" s="6"/>
      <c r="CW1048" s="6"/>
    </row>
    <row r="1049" spans="1:101" x14ac:dyDescent="0.25">
      <c r="A1049" s="27"/>
      <c r="F1049" s="6"/>
      <c r="K1049" s="6"/>
      <c r="P1049" s="6"/>
      <c r="U1049" s="6"/>
      <c r="Z1049" s="6"/>
      <c r="AE1049" s="6"/>
      <c r="AJ1049" s="6"/>
      <c r="AO1049" s="6"/>
      <c r="AT1049" s="6"/>
      <c r="AY1049" s="6"/>
      <c r="BD1049" s="6"/>
      <c r="BI1049" s="6"/>
      <c r="BN1049" s="6"/>
      <c r="BS1049" s="6"/>
      <c r="BX1049" s="6"/>
      <c r="CC1049" s="6"/>
      <c r="CH1049" s="6"/>
      <c r="CM1049" s="6"/>
      <c r="CR1049" s="6"/>
      <c r="CW1049" s="6"/>
    </row>
    <row r="1050" spans="1:101" x14ac:dyDescent="0.25">
      <c r="A1050" s="27"/>
      <c r="F1050" s="6"/>
      <c r="K1050" s="6"/>
      <c r="P1050" s="6"/>
      <c r="U1050" s="6"/>
      <c r="Z1050" s="6"/>
      <c r="AE1050" s="6"/>
      <c r="AJ1050" s="6"/>
      <c r="AO1050" s="6"/>
      <c r="AT1050" s="6"/>
      <c r="AY1050" s="6"/>
      <c r="BD1050" s="6"/>
      <c r="BI1050" s="6"/>
      <c r="BN1050" s="6"/>
      <c r="BS1050" s="6"/>
      <c r="BX1050" s="6"/>
      <c r="CC1050" s="6"/>
      <c r="CH1050" s="6"/>
      <c r="CM1050" s="6"/>
      <c r="CR1050" s="6"/>
      <c r="CW1050" s="6"/>
    </row>
    <row r="1051" spans="1:101" x14ac:dyDescent="0.25">
      <c r="A1051" s="27"/>
      <c r="F1051" s="6"/>
      <c r="K1051" s="6"/>
      <c r="P1051" s="6"/>
      <c r="U1051" s="6"/>
      <c r="Z1051" s="6"/>
      <c r="AE1051" s="6"/>
      <c r="AJ1051" s="6"/>
      <c r="AO1051" s="6"/>
      <c r="AT1051" s="6"/>
      <c r="AY1051" s="6"/>
      <c r="BD1051" s="6"/>
      <c r="BI1051" s="6"/>
      <c r="BN1051" s="6"/>
      <c r="BS1051" s="6"/>
      <c r="BX1051" s="6"/>
      <c r="CC1051" s="6"/>
      <c r="CH1051" s="6"/>
      <c r="CM1051" s="6"/>
      <c r="CR1051" s="6"/>
      <c r="CW1051" s="6"/>
    </row>
    <row r="1052" spans="1:101" x14ac:dyDescent="0.25">
      <c r="A1052" s="27"/>
      <c r="F1052" s="6"/>
      <c r="K1052" s="6"/>
      <c r="P1052" s="6"/>
      <c r="U1052" s="6"/>
      <c r="Z1052" s="6"/>
      <c r="AE1052" s="6"/>
      <c r="AJ1052" s="6"/>
      <c r="AO1052" s="6"/>
      <c r="AT1052" s="6"/>
      <c r="AY1052" s="6"/>
      <c r="BD1052" s="6"/>
      <c r="BI1052" s="6"/>
      <c r="BN1052" s="6"/>
      <c r="BS1052" s="6"/>
      <c r="BX1052" s="6"/>
      <c r="CC1052" s="6"/>
      <c r="CH1052" s="6"/>
      <c r="CM1052" s="6"/>
      <c r="CR1052" s="6"/>
      <c r="CW1052" s="6"/>
    </row>
    <row r="1053" spans="1:101" x14ac:dyDescent="0.25">
      <c r="A1053" s="27"/>
      <c r="F1053" s="6"/>
      <c r="K1053" s="6"/>
      <c r="P1053" s="6"/>
      <c r="U1053" s="6"/>
      <c r="Z1053" s="6"/>
      <c r="AE1053" s="6"/>
      <c r="AJ1053" s="6"/>
      <c r="AO1053" s="6"/>
      <c r="AT1053" s="6"/>
      <c r="AY1053" s="6"/>
      <c r="BD1053" s="6"/>
      <c r="BI1053" s="6"/>
      <c r="BN1053" s="6"/>
      <c r="BS1053" s="6"/>
      <c r="BX1053" s="6"/>
      <c r="CC1053" s="6"/>
      <c r="CH1053" s="6"/>
      <c r="CM1053" s="6"/>
      <c r="CR1053" s="6"/>
      <c r="CW1053" s="6"/>
    </row>
    <row r="1054" spans="1:101" x14ac:dyDescent="0.25">
      <c r="A1054" s="27"/>
      <c r="F1054" s="6"/>
      <c r="K1054" s="6"/>
      <c r="P1054" s="6"/>
      <c r="U1054" s="6"/>
      <c r="Z1054" s="6"/>
      <c r="AE1054" s="6"/>
      <c r="AJ1054" s="6"/>
      <c r="AO1054" s="6"/>
      <c r="AT1054" s="6"/>
      <c r="AY1054" s="6"/>
      <c r="BD1054" s="6"/>
      <c r="BI1054" s="6"/>
      <c r="BN1054" s="6"/>
      <c r="BS1054" s="6"/>
      <c r="BX1054" s="6"/>
      <c r="CC1054" s="6"/>
      <c r="CH1054" s="6"/>
      <c r="CM1054" s="6"/>
      <c r="CR1054" s="6"/>
      <c r="CW1054" s="6"/>
    </row>
    <row r="1055" spans="1:101" x14ac:dyDescent="0.25">
      <c r="A1055" s="27"/>
      <c r="F1055" s="6"/>
      <c r="K1055" s="6"/>
      <c r="P1055" s="6"/>
      <c r="U1055" s="6"/>
      <c r="Z1055" s="6"/>
      <c r="AE1055" s="6"/>
      <c r="AJ1055" s="6"/>
      <c r="AO1055" s="6"/>
      <c r="AT1055" s="6"/>
      <c r="AY1055" s="6"/>
      <c r="BD1055" s="6"/>
      <c r="BI1055" s="6"/>
      <c r="BN1055" s="6"/>
      <c r="BS1055" s="6"/>
      <c r="BX1055" s="6"/>
      <c r="CC1055" s="6"/>
      <c r="CH1055" s="6"/>
      <c r="CM1055" s="6"/>
      <c r="CR1055" s="6"/>
      <c r="CW1055" s="6"/>
    </row>
    <row r="1056" spans="1:101" x14ac:dyDescent="0.25">
      <c r="A1056" s="27"/>
      <c r="F1056" s="6"/>
      <c r="K1056" s="6"/>
      <c r="P1056" s="6"/>
      <c r="U1056" s="6"/>
      <c r="Z1056" s="6"/>
      <c r="AE1056" s="6"/>
      <c r="AJ1056" s="6"/>
      <c r="AO1056" s="6"/>
      <c r="AT1056" s="6"/>
      <c r="AY1056" s="6"/>
      <c r="BD1056" s="6"/>
      <c r="BI1056" s="6"/>
      <c r="BN1056" s="6"/>
      <c r="BS1056" s="6"/>
      <c r="BX1056" s="6"/>
      <c r="CC1056" s="6"/>
      <c r="CH1056" s="6"/>
      <c r="CM1056" s="6"/>
      <c r="CR1056" s="6"/>
      <c r="CW1056" s="6"/>
    </row>
    <row r="1057" spans="1:101" x14ac:dyDescent="0.25">
      <c r="A1057" s="27"/>
      <c r="F1057" s="6"/>
      <c r="K1057" s="6"/>
      <c r="P1057" s="6"/>
      <c r="U1057" s="6"/>
      <c r="Z1057" s="6"/>
      <c r="AE1057" s="6"/>
      <c r="AJ1057" s="6"/>
      <c r="AO1057" s="6"/>
      <c r="AT1057" s="6"/>
      <c r="AY1057" s="6"/>
      <c r="BD1057" s="6"/>
      <c r="BI1057" s="6"/>
      <c r="BN1057" s="6"/>
      <c r="BS1057" s="6"/>
      <c r="BX1057" s="6"/>
      <c r="CC1057" s="6"/>
      <c r="CH1057" s="6"/>
      <c r="CM1057" s="6"/>
      <c r="CR1057" s="6"/>
      <c r="CW1057" s="6"/>
    </row>
    <row r="1058" spans="1:101" x14ac:dyDescent="0.25">
      <c r="A1058" s="27"/>
      <c r="F1058" s="6"/>
      <c r="K1058" s="6"/>
      <c r="P1058" s="6"/>
      <c r="U1058" s="6"/>
      <c r="Z1058" s="6"/>
      <c r="AE1058" s="6"/>
      <c r="AJ1058" s="6"/>
      <c r="AO1058" s="6"/>
      <c r="AT1058" s="6"/>
      <c r="AY1058" s="6"/>
      <c r="BD1058" s="6"/>
      <c r="BI1058" s="6"/>
      <c r="BN1058" s="6"/>
      <c r="BS1058" s="6"/>
      <c r="BX1058" s="6"/>
      <c r="CC1058" s="6"/>
      <c r="CH1058" s="6"/>
      <c r="CM1058" s="6"/>
      <c r="CR1058" s="6"/>
      <c r="CW1058" s="6"/>
    </row>
    <row r="1059" spans="1:101" x14ac:dyDescent="0.25">
      <c r="A1059" s="27"/>
      <c r="F1059" s="6"/>
      <c r="K1059" s="6"/>
      <c r="P1059" s="6"/>
      <c r="U1059" s="6"/>
      <c r="Z1059" s="6"/>
      <c r="AE1059" s="6"/>
      <c r="AJ1059" s="6"/>
      <c r="AO1059" s="6"/>
      <c r="AT1059" s="6"/>
      <c r="AY1059" s="6"/>
      <c r="BD1059" s="6"/>
      <c r="BI1059" s="6"/>
      <c r="BN1059" s="6"/>
      <c r="BS1059" s="6"/>
      <c r="BX1059" s="6"/>
      <c r="CC1059" s="6"/>
      <c r="CH1059" s="6"/>
      <c r="CM1059" s="6"/>
      <c r="CR1059" s="6"/>
      <c r="CW1059" s="6"/>
    </row>
    <row r="1060" spans="1:101" x14ac:dyDescent="0.25">
      <c r="A1060" s="27"/>
      <c r="F1060" s="6"/>
      <c r="K1060" s="6"/>
      <c r="P1060" s="6"/>
      <c r="U1060" s="6"/>
      <c r="Z1060" s="6"/>
      <c r="AE1060" s="6"/>
      <c r="AJ1060" s="6"/>
      <c r="AO1060" s="6"/>
      <c r="AT1060" s="6"/>
      <c r="AY1060" s="6"/>
      <c r="BD1060" s="6"/>
      <c r="BI1060" s="6"/>
      <c r="BN1060" s="6"/>
      <c r="BS1060" s="6"/>
      <c r="BX1060" s="6"/>
      <c r="CC1060" s="6"/>
      <c r="CH1060" s="6"/>
      <c r="CM1060" s="6"/>
      <c r="CR1060" s="6"/>
      <c r="CW1060" s="6"/>
    </row>
    <row r="1061" spans="1:101" x14ac:dyDescent="0.25">
      <c r="A1061" s="27"/>
      <c r="F1061" s="6"/>
      <c r="K1061" s="6"/>
      <c r="P1061" s="6"/>
      <c r="U1061" s="6"/>
      <c r="Z1061" s="6"/>
      <c r="AE1061" s="6"/>
      <c r="AJ1061" s="6"/>
      <c r="AO1061" s="6"/>
      <c r="AT1061" s="6"/>
      <c r="AY1061" s="6"/>
      <c r="BD1061" s="6"/>
      <c r="BI1061" s="6"/>
      <c r="BN1061" s="6"/>
      <c r="BS1061" s="6"/>
      <c r="BX1061" s="6"/>
      <c r="CC1061" s="6"/>
      <c r="CH1061" s="6"/>
      <c r="CM1061" s="6"/>
      <c r="CR1061" s="6"/>
      <c r="CW1061" s="6"/>
    </row>
    <row r="1062" spans="1:101" x14ac:dyDescent="0.25">
      <c r="A1062" s="27"/>
      <c r="F1062" s="6"/>
      <c r="K1062" s="6"/>
      <c r="P1062" s="6"/>
      <c r="U1062" s="6"/>
      <c r="Z1062" s="6"/>
      <c r="AE1062" s="6"/>
      <c r="AJ1062" s="6"/>
      <c r="AO1062" s="6"/>
      <c r="AT1062" s="6"/>
      <c r="AY1062" s="6"/>
      <c r="BD1062" s="6"/>
      <c r="BI1062" s="6"/>
      <c r="BN1062" s="6"/>
      <c r="BS1062" s="6"/>
      <c r="BX1062" s="6"/>
      <c r="CC1062" s="6"/>
      <c r="CH1062" s="6"/>
      <c r="CM1062" s="6"/>
      <c r="CR1062" s="6"/>
      <c r="CW1062" s="6"/>
    </row>
    <row r="1063" spans="1:101" x14ac:dyDescent="0.25">
      <c r="A1063" s="27"/>
      <c r="F1063" s="6"/>
      <c r="K1063" s="6"/>
      <c r="P1063" s="6"/>
      <c r="U1063" s="6"/>
      <c r="Z1063" s="6"/>
      <c r="AE1063" s="6"/>
      <c r="AJ1063" s="6"/>
      <c r="AO1063" s="6"/>
      <c r="AT1063" s="6"/>
      <c r="AY1063" s="6"/>
      <c r="BD1063" s="6"/>
      <c r="BI1063" s="6"/>
      <c r="BN1063" s="6"/>
      <c r="BS1063" s="6"/>
      <c r="BX1063" s="6"/>
      <c r="CC1063" s="6"/>
      <c r="CH1063" s="6"/>
      <c r="CM1063" s="6"/>
      <c r="CR1063" s="6"/>
      <c r="CW1063" s="6"/>
    </row>
    <row r="1064" spans="1:101" x14ac:dyDescent="0.25">
      <c r="A1064" s="27"/>
      <c r="F1064" s="6"/>
      <c r="K1064" s="6"/>
      <c r="P1064" s="6"/>
      <c r="U1064" s="6"/>
      <c r="Z1064" s="6"/>
      <c r="AE1064" s="6"/>
      <c r="AJ1064" s="6"/>
      <c r="AO1064" s="6"/>
      <c r="AT1064" s="6"/>
      <c r="AY1064" s="6"/>
      <c r="BD1064" s="6"/>
      <c r="BI1064" s="6"/>
      <c r="BN1064" s="6"/>
      <c r="BS1064" s="6"/>
      <c r="BX1064" s="6"/>
      <c r="CC1064" s="6"/>
      <c r="CH1064" s="6"/>
      <c r="CM1064" s="6"/>
      <c r="CR1064" s="6"/>
      <c r="CW1064" s="6"/>
    </row>
    <row r="1065" spans="1:101" x14ac:dyDescent="0.25">
      <c r="A1065" s="27"/>
      <c r="F1065" s="6"/>
      <c r="K1065" s="6"/>
      <c r="P1065" s="6"/>
      <c r="U1065" s="6"/>
      <c r="Z1065" s="6"/>
      <c r="AE1065" s="6"/>
      <c r="AJ1065" s="6"/>
      <c r="AO1065" s="6"/>
      <c r="AT1065" s="6"/>
      <c r="AY1065" s="6"/>
      <c r="BD1065" s="6"/>
      <c r="BI1065" s="6"/>
      <c r="BN1065" s="6"/>
      <c r="BS1065" s="6"/>
      <c r="BX1065" s="6"/>
      <c r="CC1065" s="6"/>
      <c r="CH1065" s="6"/>
      <c r="CM1065" s="6"/>
      <c r="CR1065" s="6"/>
      <c r="CW1065" s="6"/>
    </row>
    <row r="1066" spans="1:101" x14ac:dyDescent="0.25">
      <c r="A1066" s="27"/>
      <c r="F1066" s="6"/>
      <c r="K1066" s="6"/>
      <c r="P1066" s="6"/>
      <c r="U1066" s="6"/>
      <c r="Z1066" s="6"/>
      <c r="AE1066" s="6"/>
      <c r="AJ1066" s="6"/>
      <c r="AO1066" s="6"/>
      <c r="AT1066" s="6"/>
      <c r="AY1066" s="6"/>
      <c r="BD1066" s="6"/>
      <c r="BI1066" s="6"/>
      <c r="BN1066" s="6"/>
      <c r="BS1066" s="6"/>
      <c r="BX1066" s="6"/>
      <c r="CC1066" s="6"/>
      <c r="CH1066" s="6"/>
      <c r="CM1066" s="6"/>
      <c r="CR1066" s="6"/>
      <c r="CW1066" s="6"/>
    </row>
    <row r="1067" spans="1:101" x14ac:dyDescent="0.25">
      <c r="A1067" s="27"/>
      <c r="F1067" s="6"/>
      <c r="K1067" s="6"/>
      <c r="P1067" s="6"/>
      <c r="U1067" s="6"/>
      <c r="Z1067" s="6"/>
      <c r="AE1067" s="6"/>
      <c r="AJ1067" s="6"/>
      <c r="AO1067" s="6"/>
      <c r="AT1067" s="6"/>
      <c r="AY1067" s="6"/>
      <c r="BD1067" s="6"/>
      <c r="BI1067" s="6"/>
      <c r="BN1067" s="6"/>
      <c r="BS1067" s="6"/>
      <c r="BX1067" s="6"/>
      <c r="CC1067" s="6"/>
      <c r="CH1067" s="6"/>
      <c r="CM1067" s="6"/>
      <c r="CR1067" s="6"/>
      <c r="CW1067" s="6"/>
    </row>
    <row r="1068" spans="1:101" x14ac:dyDescent="0.25">
      <c r="A1068" s="27"/>
      <c r="F1068" s="6"/>
      <c r="K1068" s="6"/>
      <c r="P1068" s="6"/>
      <c r="U1068" s="6"/>
      <c r="Z1068" s="6"/>
      <c r="AE1068" s="6"/>
      <c r="AJ1068" s="6"/>
      <c r="AO1068" s="6"/>
      <c r="AT1068" s="6"/>
      <c r="AY1068" s="6"/>
      <c r="BD1068" s="6"/>
      <c r="BI1068" s="6"/>
      <c r="BN1068" s="6"/>
      <c r="BS1068" s="6"/>
      <c r="BX1068" s="6"/>
      <c r="CC1068" s="6"/>
      <c r="CH1068" s="6"/>
      <c r="CM1068" s="6"/>
      <c r="CR1068" s="6"/>
      <c r="CW1068" s="6"/>
    </row>
    <row r="1069" spans="1:101" x14ac:dyDescent="0.25">
      <c r="A1069" s="27"/>
      <c r="F1069" s="6"/>
      <c r="K1069" s="6"/>
      <c r="P1069" s="6"/>
      <c r="U1069" s="6"/>
      <c r="Z1069" s="6"/>
      <c r="AE1069" s="6"/>
      <c r="AJ1069" s="6"/>
      <c r="AO1069" s="6"/>
      <c r="AT1069" s="6"/>
      <c r="AY1069" s="6"/>
      <c r="BD1069" s="6"/>
      <c r="BI1069" s="6"/>
      <c r="BN1069" s="6"/>
      <c r="BS1069" s="6"/>
      <c r="BX1069" s="6"/>
      <c r="CC1069" s="6"/>
      <c r="CH1069" s="6"/>
      <c r="CM1069" s="6"/>
      <c r="CR1069" s="6"/>
      <c r="CW1069" s="6"/>
    </row>
    <row r="1070" spans="1:101" x14ac:dyDescent="0.25">
      <c r="A1070" s="27"/>
      <c r="F1070" s="6"/>
      <c r="K1070" s="6"/>
      <c r="P1070" s="6"/>
      <c r="U1070" s="6"/>
      <c r="Z1070" s="6"/>
      <c r="AE1070" s="6"/>
      <c r="AJ1070" s="6"/>
      <c r="AO1070" s="6"/>
      <c r="AT1070" s="6"/>
      <c r="AY1070" s="6"/>
      <c r="BD1070" s="6"/>
      <c r="BI1070" s="6"/>
      <c r="BN1070" s="6"/>
      <c r="BS1070" s="6"/>
      <c r="BX1070" s="6"/>
      <c r="CC1070" s="6"/>
      <c r="CH1070" s="6"/>
      <c r="CM1070" s="6"/>
      <c r="CR1070" s="6"/>
      <c r="CW1070" s="6"/>
    </row>
    <row r="1071" spans="1:101" x14ac:dyDescent="0.25">
      <c r="A1071" s="27"/>
      <c r="F1071" s="6"/>
      <c r="K1071" s="6"/>
      <c r="P1071" s="6"/>
      <c r="U1071" s="6"/>
      <c r="Z1071" s="6"/>
      <c r="AE1071" s="6"/>
      <c r="AJ1071" s="6"/>
      <c r="AO1071" s="6"/>
      <c r="AT1071" s="6"/>
      <c r="AY1071" s="6"/>
      <c r="BD1071" s="6"/>
      <c r="BI1071" s="6"/>
      <c r="BN1071" s="6"/>
      <c r="BS1071" s="6"/>
      <c r="BX1071" s="6"/>
      <c r="CC1071" s="6"/>
      <c r="CH1071" s="6"/>
      <c r="CM1071" s="6"/>
      <c r="CR1071" s="6"/>
      <c r="CW1071" s="6"/>
    </row>
    <row r="1072" spans="1:101" x14ac:dyDescent="0.25">
      <c r="A1072" s="27"/>
      <c r="F1072" s="6"/>
      <c r="K1072" s="6"/>
      <c r="P1072" s="6"/>
      <c r="U1072" s="6"/>
      <c r="Z1072" s="6"/>
      <c r="AE1072" s="6"/>
      <c r="AJ1072" s="6"/>
      <c r="AO1072" s="6"/>
      <c r="AT1072" s="6"/>
      <c r="AY1072" s="6"/>
      <c r="BD1072" s="6"/>
      <c r="BI1072" s="6"/>
      <c r="BN1072" s="6"/>
      <c r="BS1072" s="6"/>
      <c r="BX1072" s="6"/>
      <c r="CC1072" s="6"/>
      <c r="CH1072" s="6"/>
      <c r="CM1072" s="6"/>
      <c r="CR1072" s="6"/>
      <c r="CW1072" s="6"/>
    </row>
    <row r="1073" spans="1:101" x14ac:dyDescent="0.25">
      <c r="A1073" s="27"/>
      <c r="F1073" s="6"/>
      <c r="K1073" s="6"/>
      <c r="P1073" s="6"/>
      <c r="U1073" s="6"/>
      <c r="Z1073" s="6"/>
      <c r="AE1073" s="6"/>
      <c r="AJ1073" s="6"/>
      <c r="AO1073" s="6"/>
      <c r="AT1073" s="6"/>
      <c r="AY1073" s="6"/>
      <c r="BD1073" s="6"/>
      <c r="BI1073" s="6"/>
      <c r="BN1073" s="6"/>
      <c r="BS1073" s="6"/>
      <c r="BX1073" s="6"/>
      <c r="CC1073" s="6"/>
      <c r="CH1073" s="6"/>
      <c r="CM1073" s="6"/>
      <c r="CR1073" s="6"/>
      <c r="CW1073" s="6"/>
    </row>
    <row r="1074" spans="1:101" x14ac:dyDescent="0.25">
      <c r="A1074" s="27"/>
      <c r="F1074" s="6"/>
      <c r="K1074" s="6"/>
      <c r="P1074" s="6"/>
      <c r="U1074" s="6"/>
      <c r="Z1074" s="6"/>
      <c r="AE1074" s="6"/>
      <c r="AJ1074" s="6"/>
      <c r="AO1074" s="6"/>
      <c r="AT1074" s="6"/>
      <c r="AY1074" s="6"/>
      <c r="BD1074" s="6"/>
      <c r="BI1074" s="6"/>
      <c r="BN1074" s="6"/>
      <c r="BS1074" s="6"/>
      <c r="BX1074" s="6"/>
      <c r="CC1074" s="6"/>
      <c r="CH1074" s="6"/>
      <c r="CM1074" s="6"/>
      <c r="CR1074" s="6"/>
      <c r="CW1074" s="6"/>
    </row>
    <row r="1075" spans="1:101" x14ac:dyDescent="0.25">
      <c r="A1075" s="27"/>
      <c r="F1075" s="6"/>
      <c r="K1075" s="6"/>
      <c r="P1075" s="6"/>
      <c r="U1075" s="6"/>
      <c r="Z1075" s="6"/>
      <c r="AE1075" s="6"/>
      <c r="AJ1075" s="6"/>
      <c r="AO1075" s="6"/>
      <c r="AT1075" s="6"/>
      <c r="AY1075" s="6"/>
      <c r="BD1075" s="6"/>
      <c r="BI1075" s="6"/>
      <c r="BN1075" s="6"/>
      <c r="BS1075" s="6"/>
      <c r="BX1075" s="6"/>
      <c r="CC1075" s="6"/>
      <c r="CH1075" s="6"/>
      <c r="CM1075" s="6"/>
      <c r="CR1075" s="6"/>
      <c r="CW1075" s="6"/>
    </row>
    <row r="1076" spans="1:101" x14ac:dyDescent="0.25">
      <c r="A1076" s="27"/>
      <c r="F1076" s="6"/>
      <c r="K1076" s="6"/>
      <c r="P1076" s="6"/>
      <c r="U1076" s="6"/>
      <c r="Z1076" s="6"/>
      <c r="AE1076" s="6"/>
      <c r="AJ1076" s="6"/>
      <c r="AO1076" s="6"/>
      <c r="AT1076" s="6"/>
      <c r="AY1076" s="6"/>
      <c r="BD1076" s="6"/>
      <c r="BI1076" s="6"/>
      <c r="BN1076" s="6"/>
      <c r="BS1076" s="6"/>
      <c r="BX1076" s="6"/>
      <c r="CC1076" s="6"/>
      <c r="CH1076" s="6"/>
      <c r="CM1076" s="6"/>
      <c r="CR1076" s="6"/>
      <c r="CW1076" s="6"/>
    </row>
    <row r="1077" spans="1:101" x14ac:dyDescent="0.25">
      <c r="A1077" s="27"/>
      <c r="F1077" s="6"/>
      <c r="K1077" s="6"/>
      <c r="P1077" s="6"/>
      <c r="U1077" s="6"/>
      <c r="Z1077" s="6"/>
      <c r="AE1077" s="6"/>
      <c r="AJ1077" s="6"/>
      <c r="AO1077" s="6"/>
      <c r="AT1077" s="6"/>
      <c r="AY1077" s="6"/>
      <c r="BD1077" s="6"/>
      <c r="BI1077" s="6"/>
      <c r="BN1077" s="6"/>
      <c r="BS1077" s="6"/>
      <c r="BX1077" s="6"/>
      <c r="CC1077" s="6"/>
      <c r="CH1077" s="6"/>
      <c r="CM1077" s="6"/>
      <c r="CR1077" s="6"/>
      <c r="CW1077" s="6"/>
    </row>
    <row r="1078" spans="1:101" x14ac:dyDescent="0.25">
      <c r="A1078" s="27"/>
      <c r="F1078" s="6"/>
      <c r="K1078" s="6"/>
      <c r="P1078" s="6"/>
      <c r="U1078" s="6"/>
      <c r="Z1078" s="6"/>
      <c r="AE1078" s="6"/>
      <c r="AJ1078" s="6"/>
      <c r="AO1078" s="6"/>
      <c r="AT1078" s="6"/>
      <c r="AY1078" s="6"/>
      <c r="BD1078" s="6"/>
      <c r="BI1078" s="6"/>
      <c r="BN1078" s="6"/>
      <c r="BS1078" s="6"/>
      <c r="BX1078" s="6"/>
      <c r="CC1078" s="6"/>
      <c r="CH1078" s="6"/>
      <c r="CM1078" s="6"/>
      <c r="CR1078" s="6"/>
      <c r="CW1078" s="6"/>
    </row>
    <row r="1079" spans="1:101" x14ac:dyDescent="0.25">
      <c r="A1079" s="27"/>
      <c r="F1079" s="6"/>
      <c r="K1079" s="6"/>
      <c r="P1079" s="6"/>
      <c r="U1079" s="6"/>
      <c r="Z1079" s="6"/>
      <c r="AE1079" s="6"/>
      <c r="AJ1079" s="6"/>
      <c r="AO1079" s="6"/>
      <c r="AT1079" s="6"/>
      <c r="AY1079" s="6"/>
      <c r="BD1079" s="6"/>
      <c r="BI1079" s="6"/>
      <c r="BN1079" s="6"/>
      <c r="BS1079" s="6"/>
      <c r="BX1079" s="6"/>
      <c r="CC1079" s="6"/>
      <c r="CH1079" s="6"/>
      <c r="CM1079" s="6"/>
      <c r="CR1079" s="6"/>
      <c r="CW1079" s="6"/>
    </row>
    <row r="1080" spans="1:101" x14ac:dyDescent="0.25">
      <c r="A1080" s="27"/>
      <c r="F1080" s="6"/>
      <c r="K1080" s="6"/>
      <c r="P1080" s="6"/>
      <c r="U1080" s="6"/>
      <c r="Z1080" s="6"/>
      <c r="AE1080" s="6"/>
      <c r="AJ1080" s="6"/>
      <c r="AO1080" s="6"/>
      <c r="AT1080" s="6"/>
      <c r="AY1080" s="6"/>
      <c r="BD1080" s="6"/>
      <c r="BI1080" s="6"/>
      <c r="BN1080" s="6"/>
      <c r="BS1080" s="6"/>
      <c r="BX1080" s="6"/>
      <c r="CC1080" s="6"/>
      <c r="CH1080" s="6"/>
      <c r="CM1080" s="6"/>
      <c r="CR1080" s="6"/>
      <c r="CW1080" s="6"/>
    </row>
    <row r="1081" spans="1:101" x14ac:dyDescent="0.25">
      <c r="A1081" s="27"/>
      <c r="F1081" s="6"/>
      <c r="K1081" s="6"/>
      <c r="P1081" s="6"/>
      <c r="U1081" s="6"/>
      <c r="Z1081" s="6"/>
      <c r="AE1081" s="6"/>
      <c r="AJ1081" s="6"/>
      <c r="AO1081" s="6"/>
      <c r="AT1081" s="6"/>
      <c r="AY1081" s="6"/>
      <c r="BD1081" s="6"/>
      <c r="BI1081" s="6"/>
      <c r="BN1081" s="6"/>
      <c r="BS1081" s="6"/>
      <c r="BX1081" s="6"/>
      <c r="CC1081" s="6"/>
      <c r="CH1081" s="6"/>
      <c r="CM1081" s="6"/>
      <c r="CR1081" s="6"/>
      <c r="CW1081" s="6"/>
    </row>
    <row r="1082" spans="1:101" x14ac:dyDescent="0.25">
      <c r="A1082" s="27"/>
      <c r="F1082" s="6"/>
      <c r="K1082" s="6"/>
      <c r="P1082" s="6"/>
      <c r="U1082" s="6"/>
      <c r="Z1082" s="6"/>
      <c r="AE1082" s="6"/>
      <c r="AJ1082" s="6"/>
      <c r="AO1082" s="6"/>
      <c r="AT1082" s="6"/>
      <c r="AY1082" s="6"/>
      <c r="BD1082" s="6"/>
      <c r="BI1082" s="6"/>
      <c r="BN1082" s="6"/>
      <c r="BS1082" s="6"/>
      <c r="BX1082" s="6"/>
      <c r="CC1082" s="6"/>
      <c r="CH1082" s="6"/>
      <c r="CM1082" s="6"/>
      <c r="CR1082" s="6"/>
      <c r="CW1082" s="6"/>
    </row>
    <row r="1083" spans="1:101" x14ac:dyDescent="0.25">
      <c r="A1083" s="27"/>
      <c r="F1083" s="6"/>
      <c r="K1083" s="6"/>
      <c r="P1083" s="6"/>
      <c r="U1083" s="6"/>
      <c r="Z1083" s="6"/>
      <c r="AE1083" s="6"/>
      <c r="AJ1083" s="6"/>
      <c r="AO1083" s="6"/>
      <c r="AT1083" s="6"/>
      <c r="AY1083" s="6"/>
      <c r="BD1083" s="6"/>
      <c r="BI1083" s="6"/>
      <c r="BN1083" s="6"/>
      <c r="BS1083" s="6"/>
      <c r="BX1083" s="6"/>
      <c r="CC1083" s="6"/>
      <c r="CH1083" s="6"/>
      <c r="CM1083" s="6"/>
      <c r="CR1083" s="6"/>
      <c r="CW1083" s="6"/>
    </row>
    <row r="1084" spans="1:101" x14ac:dyDescent="0.25">
      <c r="A1084" s="27"/>
      <c r="F1084" s="6"/>
      <c r="K1084" s="6"/>
      <c r="P1084" s="6"/>
      <c r="U1084" s="6"/>
      <c r="Z1084" s="6"/>
      <c r="AE1084" s="6"/>
      <c r="AJ1084" s="6"/>
      <c r="AO1084" s="6"/>
      <c r="AT1084" s="6"/>
      <c r="AY1084" s="6"/>
      <c r="BD1084" s="6"/>
      <c r="BI1084" s="6"/>
      <c r="BN1084" s="6"/>
      <c r="BS1084" s="6"/>
      <c r="BX1084" s="6"/>
      <c r="CC1084" s="6"/>
      <c r="CH1084" s="6"/>
      <c r="CM1084" s="6"/>
      <c r="CR1084" s="6"/>
      <c r="CW1084" s="6"/>
    </row>
    <row r="1085" spans="1:101" x14ac:dyDescent="0.25">
      <c r="A1085" s="27"/>
      <c r="F1085" s="6"/>
      <c r="K1085" s="6"/>
      <c r="P1085" s="6"/>
      <c r="U1085" s="6"/>
      <c r="Z1085" s="6"/>
      <c r="AE1085" s="6"/>
      <c r="AJ1085" s="6"/>
      <c r="AO1085" s="6"/>
      <c r="AT1085" s="6"/>
      <c r="AY1085" s="6"/>
      <c r="BD1085" s="6"/>
      <c r="BI1085" s="6"/>
      <c r="BN1085" s="6"/>
      <c r="BS1085" s="6"/>
      <c r="BX1085" s="6"/>
      <c r="CC1085" s="6"/>
      <c r="CH1085" s="6"/>
      <c r="CM1085" s="6"/>
      <c r="CR1085" s="6"/>
      <c r="CW1085" s="6"/>
    </row>
    <row r="1086" spans="1:101" x14ac:dyDescent="0.25">
      <c r="A1086" s="27"/>
      <c r="F1086" s="6"/>
      <c r="K1086" s="6"/>
      <c r="P1086" s="6"/>
      <c r="U1086" s="6"/>
      <c r="Z1086" s="6"/>
      <c r="AE1086" s="6"/>
      <c r="AJ1086" s="6"/>
      <c r="AO1086" s="6"/>
      <c r="AT1086" s="6"/>
      <c r="AY1086" s="6"/>
      <c r="BD1086" s="6"/>
      <c r="BI1086" s="6"/>
      <c r="BN1086" s="6"/>
      <c r="BS1086" s="6"/>
      <c r="BX1086" s="6"/>
      <c r="CC1086" s="6"/>
      <c r="CH1086" s="6"/>
      <c r="CM1086" s="6"/>
      <c r="CR1086" s="6"/>
      <c r="CW1086" s="6"/>
    </row>
    <row r="1087" spans="1:101" x14ac:dyDescent="0.25">
      <c r="A1087" s="27"/>
      <c r="F1087" s="6"/>
      <c r="K1087" s="6"/>
      <c r="P1087" s="6"/>
      <c r="U1087" s="6"/>
      <c r="Z1087" s="6"/>
      <c r="AE1087" s="6"/>
      <c r="AJ1087" s="6"/>
      <c r="AO1087" s="6"/>
      <c r="AT1087" s="6"/>
      <c r="AY1087" s="6"/>
      <c r="BD1087" s="6"/>
      <c r="BI1087" s="6"/>
      <c r="BN1087" s="6"/>
      <c r="BS1087" s="6"/>
      <c r="BX1087" s="6"/>
      <c r="CC1087" s="6"/>
      <c r="CH1087" s="6"/>
      <c r="CM1087" s="6"/>
      <c r="CR1087" s="6"/>
      <c r="CW1087" s="6"/>
    </row>
    <row r="1088" spans="1:101" x14ac:dyDescent="0.25">
      <c r="A1088" s="27"/>
      <c r="F1088" s="6"/>
      <c r="K1088" s="6"/>
      <c r="P1088" s="6"/>
      <c r="U1088" s="6"/>
      <c r="Z1088" s="6"/>
      <c r="AE1088" s="6"/>
      <c r="AJ1088" s="6"/>
      <c r="AO1088" s="6"/>
      <c r="AT1088" s="6"/>
      <c r="AY1088" s="6"/>
      <c r="BD1088" s="6"/>
      <c r="BI1088" s="6"/>
      <c r="BN1088" s="6"/>
      <c r="BS1088" s="6"/>
      <c r="BX1088" s="6"/>
      <c r="CC1088" s="6"/>
      <c r="CH1088" s="6"/>
      <c r="CM1088" s="6"/>
      <c r="CR1088" s="6"/>
      <c r="CW1088" s="6"/>
    </row>
    <row r="1089" spans="1:101" x14ac:dyDescent="0.25">
      <c r="A1089" s="27"/>
      <c r="F1089" s="6"/>
      <c r="K1089" s="6"/>
      <c r="P1089" s="6"/>
      <c r="U1089" s="6"/>
      <c r="Z1089" s="6"/>
      <c r="AE1089" s="6"/>
      <c r="AJ1089" s="6"/>
      <c r="AO1089" s="6"/>
      <c r="AT1089" s="6"/>
      <c r="AY1089" s="6"/>
      <c r="BD1089" s="6"/>
      <c r="BI1089" s="6"/>
      <c r="BN1089" s="6"/>
      <c r="BS1089" s="6"/>
      <c r="BX1089" s="6"/>
      <c r="CC1089" s="6"/>
      <c r="CH1089" s="6"/>
      <c r="CM1089" s="6"/>
      <c r="CR1089" s="6"/>
      <c r="CW1089" s="6"/>
    </row>
    <row r="1090" spans="1:101" x14ac:dyDescent="0.25">
      <c r="A1090" s="27"/>
      <c r="F1090" s="6"/>
      <c r="K1090" s="6"/>
      <c r="P1090" s="6"/>
      <c r="U1090" s="6"/>
      <c r="Z1090" s="6"/>
      <c r="AE1090" s="6"/>
      <c r="AJ1090" s="6"/>
      <c r="AO1090" s="6"/>
      <c r="AT1090" s="6"/>
      <c r="AY1090" s="6"/>
      <c r="BD1090" s="6"/>
      <c r="BI1090" s="6"/>
      <c r="BN1090" s="6"/>
      <c r="BS1090" s="6"/>
      <c r="BX1090" s="6"/>
      <c r="CC1090" s="6"/>
      <c r="CH1090" s="6"/>
      <c r="CM1090" s="6"/>
      <c r="CR1090" s="6"/>
      <c r="CW1090" s="6"/>
    </row>
    <row r="1091" spans="1:101" x14ac:dyDescent="0.25">
      <c r="A1091" s="27"/>
      <c r="F1091" s="6"/>
      <c r="K1091" s="6"/>
      <c r="P1091" s="6"/>
      <c r="U1091" s="6"/>
      <c r="Z1091" s="6"/>
      <c r="AE1091" s="6"/>
      <c r="AJ1091" s="6"/>
      <c r="AO1091" s="6"/>
      <c r="AT1091" s="6"/>
      <c r="AY1091" s="6"/>
      <c r="BD1091" s="6"/>
      <c r="BI1091" s="6"/>
      <c r="BN1091" s="6"/>
      <c r="BS1091" s="6"/>
      <c r="BX1091" s="6"/>
      <c r="CC1091" s="6"/>
      <c r="CH1091" s="6"/>
      <c r="CM1091" s="6"/>
      <c r="CR1091" s="6"/>
      <c r="CW1091" s="6"/>
    </row>
    <row r="1092" spans="1:101" x14ac:dyDescent="0.25">
      <c r="A1092" s="27"/>
      <c r="F1092" s="6"/>
      <c r="K1092" s="6"/>
      <c r="P1092" s="6"/>
      <c r="U1092" s="6"/>
      <c r="Z1092" s="6"/>
      <c r="AE1092" s="6"/>
      <c r="AJ1092" s="6"/>
      <c r="AO1092" s="6"/>
      <c r="AT1092" s="6"/>
      <c r="AY1092" s="6"/>
      <c r="BD1092" s="6"/>
      <c r="BI1092" s="6"/>
      <c r="BN1092" s="6"/>
      <c r="BS1092" s="6"/>
      <c r="BX1092" s="6"/>
      <c r="CC1092" s="6"/>
      <c r="CH1092" s="6"/>
      <c r="CM1092" s="6"/>
      <c r="CR1092" s="6"/>
      <c r="CW1092" s="6"/>
    </row>
    <row r="1093" spans="1:101" x14ac:dyDescent="0.25">
      <c r="A1093" s="27"/>
      <c r="F1093" s="6"/>
      <c r="K1093" s="6"/>
      <c r="P1093" s="6"/>
      <c r="U1093" s="6"/>
      <c r="Z1093" s="6"/>
      <c r="AE1093" s="6"/>
      <c r="AJ1093" s="6"/>
      <c r="AO1093" s="6"/>
      <c r="AT1093" s="6"/>
      <c r="AY1093" s="6"/>
      <c r="BD1093" s="6"/>
      <c r="BI1093" s="6"/>
      <c r="BN1093" s="6"/>
      <c r="BS1093" s="6"/>
      <c r="BX1093" s="6"/>
      <c r="CC1093" s="6"/>
      <c r="CH1093" s="6"/>
      <c r="CM1093" s="6"/>
      <c r="CR1093" s="6"/>
      <c r="CW1093" s="6"/>
    </row>
    <row r="1094" spans="1:101" x14ac:dyDescent="0.25">
      <c r="A1094" s="27"/>
      <c r="F1094" s="6"/>
      <c r="K1094" s="6"/>
      <c r="P1094" s="6"/>
      <c r="U1094" s="6"/>
      <c r="Z1094" s="6"/>
      <c r="AE1094" s="6"/>
      <c r="AJ1094" s="6"/>
      <c r="AO1094" s="6"/>
      <c r="AT1094" s="6"/>
      <c r="AY1094" s="6"/>
      <c r="BD1094" s="6"/>
      <c r="BI1094" s="6"/>
      <c r="BN1094" s="6"/>
      <c r="BS1094" s="6"/>
      <c r="BX1094" s="6"/>
      <c r="CC1094" s="6"/>
      <c r="CH1094" s="6"/>
      <c r="CM1094" s="6"/>
      <c r="CR1094" s="6"/>
      <c r="CW1094" s="6"/>
    </row>
    <row r="1095" spans="1:101" x14ac:dyDescent="0.25">
      <c r="A1095" s="27"/>
      <c r="F1095" s="6"/>
      <c r="K1095" s="6"/>
      <c r="P1095" s="6"/>
      <c r="U1095" s="6"/>
      <c r="Z1095" s="6"/>
      <c r="AE1095" s="6"/>
      <c r="AJ1095" s="6"/>
      <c r="AO1095" s="6"/>
      <c r="AT1095" s="6"/>
      <c r="AY1095" s="6"/>
      <c r="BD1095" s="6"/>
      <c r="BI1095" s="6"/>
      <c r="BN1095" s="6"/>
      <c r="BS1095" s="6"/>
      <c r="BX1095" s="6"/>
      <c r="CC1095" s="6"/>
      <c r="CH1095" s="6"/>
      <c r="CM1095" s="6"/>
      <c r="CR1095" s="6"/>
      <c r="CW1095" s="6"/>
    </row>
    <row r="1096" spans="1:101" x14ac:dyDescent="0.25">
      <c r="A1096" s="27"/>
      <c r="F1096" s="6"/>
      <c r="K1096" s="6"/>
      <c r="P1096" s="6"/>
      <c r="U1096" s="6"/>
      <c r="Z1096" s="6"/>
      <c r="AE1096" s="6"/>
      <c r="AJ1096" s="6"/>
      <c r="AO1096" s="6"/>
      <c r="AT1096" s="6"/>
      <c r="AY1096" s="6"/>
      <c r="BD1096" s="6"/>
      <c r="BI1096" s="6"/>
      <c r="BN1096" s="6"/>
      <c r="BS1096" s="6"/>
      <c r="BX1096" s="6"/>
      <c r="CC1096" s="6"/>
      <c r="CH1096" s="6"/>
      <c r="CM1096" s="6"/>
      <c r="CR1096" s="6"/>
      <c r="CW1096" s="6"/>
    </row>
    <row r="1097" spans="1:101" x14ac:dyDescent="0.25">
      <c r="A1097" s="27"/>
      <c r="F1097" s="6"/>
      <c r="K1097" s="6"/>
      <c r="P1097" s="6"/>
      <c r="U1097" s="6"/>
      <c r="Z1097" s="6"/>
      <c r="AE1097" s="6"/>
      <c r="AJ1097" s="6"/>
      <c r="AO1097" s="6"/>
      <c r="AT1097" s="6"/>
      <c r="AY1097" s="6"/>
      <c r="BD1097" s="6"/>
      <c r="BI1097" s="6"/>
      <c r="BN1097" s="6"/>
      <c r="BS1097" s="6"/>
      <c r="BX1097" s="6"/>
      <c r="CC1097" s="6"/>
      <c r="CH1097" s="6"/>
      <c r="CM1097" s="6"/>
      <c r="CR1097" s="6"/>
      <c r="CW1097" s="6"/>
    </row>
    <row r="1098" spans="1:101" x14ac:dyDescent="0.25">
      <c r="A1098" s="27"/>
      <c r="F1098" s="6"/>
      <c r="K1098" s="6"/>
      <c r="P1098" s="6"/>
      <c r="U1098" s="6"/>
      <c r="Z1098" s="6"/>
      <c r="AE1098" s="6"/>
      <c r="AJ1098" s="6"/>
      <c r="AO1098" s="6"/>
      <c r="AT1098" s="6"/>
      <c r="AY1098" s="6"/>
      <c r="BD1098" s="6"/>
      <c r="BI1098" s="6"/>
      <c r="BN1098" s="6"/>
      <c r="BS1098" s="6"/>
      <c r="BX1098" s="6"/>
      <c r="CC1098" s="6"/>
      <c r="CH1098" s="6"/>
      <c r="CM1098" s="6"/>
      <c r="CR1098" s="6"/>
      <c r="CW1098" s="6"/>
    </row>
    <row r="1099" spans="1:101" x14ac:dyDescent="0.25">
      <c r="A1099" s="27"/>
      <c r="F1099" s="6"/>
      <c r="K1099" s="6"/>
      <c r="P1099" s="6"/>
      <c r="U1099" s="6"/>
      <c r="Z1099" s="6"/>
      <c r="AE1099" s="6"/>
      <c r="AJ1099" s="6"/>
      <c r="AO1099" s="6"/>
      <c r="AT1099" s="6"/>
      <c r="AY1099" s="6"/>
      <c r="BD1099" s="6"/>
      <c r="BI1099" s="6"/>
      <c r="BN1099" s="6"/>
      <c r="BS1099" s="6"/>
      <c r="BX1099" s="6"/>
      <c r="CC1099" s="6"/>
      <c r="CH1099" s="6"/>
      <c r="CM1099" s="6"/>
      <c r="CR1099" s="6"/>
      <c r="CW1099" s="6"/>
    </row>
    <row r="1100" spans="1:101" x14ac:dyDescent="0.25">
      <c r="A1100" s="27"/>
      <c r="F1100" s="6"/>
      <c r="K1100" s="6"/>
      <c r="P1100" s="6"/>
      <c r="U1100" s="6"/>
      <c r="Z1100" s="6"/>
      <c r="AE1100" s="6"/>
      <c r="AJ1100" s="6"/>
      <c r="AO1100" s="6"/>
      <c r="AT1100" s="6"/>
      <c r="AY1100" s="6"/>
      <c r="BD1100" s="6"/>
      <c r="BI1100" s="6"/>
      <c r="BN1100" s="6"/>
      <c r="BS1100" s="6"/>
      <c r="BX1100" s="6"/>
      <c r="CC1100" s="6"/>
      <c r="CH1100" s="6"/>
      <c r="CM1100" s="6"/>
      <c r="CR1100" s="6"/>
      <c r="CW1100" s="6"/>
    </row>
    <row r="1101" spans="1:101" x14ac:dyDescent="0.25">
      <c r="A1101" s="27"/>
      <c r="F1101" s="6"/>
      <c r="K1101" s="6"/>
      <c r="P1101" s="6"/>
      <c r="U1101" s="6"/>
      <c r="Z1101" s="6"/>
      <c r="AE1101" s="6"/>
      <c r="AJ1101" s="6"/>
      <c r="AO1101" s="6"/>
      <c r="AT1101" s="6"/>
      <c r="AY1101" s="6"/>
      <c r="BD1101" s="6"/>
      <c r="BI1101" s="6"/>
      <c r="BN1101" s="6"/>
      <c r="BS1101" s="6"/>
      <c r="BX1101" s="6"/>
      <c r="CC1101" s="6"/>
      <c r="CH1101" s="6"/>
      <c r="CM1101" s="6"/>
      <c r="CR1101" s="6"/>
      <c r="CW1101" s="6"/>
    </row>
    <row r="1102" spans="1:101" x14ac:dyDescent="0.25">
      <c r="A1102" s="27"/>
      <c r="F1102" s="6"/>
      <c r="K1102" s="6"/>
      <c r="P1102" s="6"/>
      <c r="U1102" s="6"/>
      <c r="Z1102" s="6"/>
      <c r="AE1102" s="6"/>
      <c r="AJ1102" s="6"/>
      <c r="AO1102" s="6"/>
      <c r="AT1102" s="6"/>
      <c r="AY1102" s="6"/>
      <c r="BD1102" s="6"/>
      <c r="BI1102" s="6"/>
      <c r="BN1102" s="6"/>
      <c r="BS1102" s="6"/>
      <c r="BX1102" s="6"/>
      <c r="CC1102" s="6"/>
      <c r="CH1102" s="6"/>
      <c r="CM1102" s="6"/>
      <c r="CR1102" s="6"/>
      <c r="CW1102" s="6"/>
    </row>
    <row r="1103" spans="1:101" x14ac:dyDescent="0.25">
      <c r="A1103" s="27"/>
      <c r="F1103" s="6"/>
      <c r="K1103" s="6"/>
      <c r="P1103" s="6"/>
      <c r="U1103" s="6"/>
      <c r="Z1103" s="6"/>
      <c r="AE1103" s="6"/>
      <c r="AJ1103" s="6"/>
      <c r="AO1103" s="6"/>
      <c r="AT1103" s="6"/>
      <c r="AY1103" s="6"/>
      <c r="BD1103" s="6"/>
      <c r="BI1103" s="6"/>
      <c r="BN1103" s="6"/>
      <c r="BS1103" s="6"/>
      <c r="BX1103" s="6"/>
      <c r="CC1103" s="6"/>
      <c r="CH1103" s="6"/>
      <c r="CM1103" s="6"/>
      <c r="CR1103" s="6"/>
      <c r="CW1103" s="6"/>
    </row>
    <row r="1104" spans="1:101" x14ac:dyDescent="0.25">
      <c r="A1104" s="27"/>
      <c r="F1104" s="6"/>
      <c r="K1104" s="6"/>
      <c r="P1104" s="6"/>
      <c r="U1104" s="6"/>
      <c r="Z1104" s="6"/>
      <c r="AE1104" s="6"/>
      <c r="AJ1104" s="6"/>
      <c r="AO1104" s="6"/>
      <c r="AT1104" s="6"/>
      <c r="AY1104" s="6"/>
      <c r="BD1104" s="6"/>
      <c r="BI1104" s="6"/>
      <c r="BN1104" s="6"/>
      <c r="BS1104" s="6"/>
      <c r="BX1104" s="6"/>
      <c r="CC1104" s="6"/>
      <c r="CH1104" s="6"/>
      <c r="CM1104" s="6"/>
      <c r="CR1104" s="6"/>
      <c r="CW1104" s="6"/>
    </row>
    <row r="1105" spans="1:101" x14ac:dyDescent="0.25">
      <c r="A1105" s="27"/>
      <c r="F1105" s="6"/>
      <c r="K1105" s="6"/>
      <c r="P1105" s="6"/>
      <c r="U1105" s="6"/>
      <c r="Z1105" s="6"/>
      <c r="AE1105" s="6"/>
      <c r="AJ1105" s="6"/>
      <c r="AO1105" s="6"/>
      <c r="AT1105" s="6"/>
      <c r="AY1105" s="6"/>
      <c r="BD1105" s="6"/>
      <c r="BI1105" s="6"/>
      <c r="BN1105" s="6"/>
      <c r="BS1105" s="6"/>
      <c r="BX1105" s="6"/>
      <c r="CC1105" s="6"/>
      <c r="CH1105" s="6"/>
      <c r="CM1105" s="6"/>
      <c r="CR1105" s="6"/>
      <c r="CW1105" s="6"/>
    </row>
    <row r="1106" spans="1:101" x14ac:dyDescent="0.25">
      <c r="A1106" s="27"/>
      <c r="F1106" s="6"/>
      <c r="K1106" s="6"/>
      <c r="P1106" s="6"/>
      <c r="U1106" s="6"/>
      <c r="Z1106" s="6"/>
      <c r="AE1106" s="6"/>
      <c r="AJ1106" s="6"/>
      <c r="AO1106" s="6"/>
      <c r="AT1106" s="6"/>
      <c r="AY1106" s="6"/>
      <c r="BD1106" s="6"/>
      <c r="BI1106" s="6"/>
      <c r="BN1106" s="6"/>
      <c r="BS1106" s="6"/>
      <c r="BX1106" s="6"/>
      <c r="CC1106" s="6"/>
      <c r="CH1106" s="6"/>
      <c r="CM1106" s="6"/>
      <c r="CR1106" s="6"/>
      <c r="CW1106" s="6"/>
    </row>
    <row r="1107" spans="1:101" x14ac:dyDescent="0.25">
      <c r="A1107" s="27"/>
      <c r="F1107" s="6"/>
      <c r="K1107" s="6"/>
      <c r="P1107" s="6"/>
      <c r="U1107" s="6"/>
      <c r="Z1107" s="6"/>
      <c r="AE1107" s="6"/>
      <c r="AJ1107" s="6"/>
      <c r="AO1107" s="6"/>
      <c r="AT1107" s="6"/>
      <c r="AY1107" s="6"/>
      <c r="BD1107" s="6"/>
      <c r="BI1107" s="6"/>
      <c r="BN1107" s="6"/>
      <c r="BS1107" s="6"/>
      <c r="BX1107" s="6"/>
      <c r="CC1107" s="6"/>
      <c r="CH1107" s="6"/>
      <c r="CM1107" s="6"/>
      <c r="CR1107" s="6"/>
      <c r="CW1107" s="6"/>
    </row>
    <row r="1108" spans="1:101" x14ac:dyDescent="0.25">
      <c r="A1108" s="27"/>
      <c r="F1108" s="6"/>
      <c r="K1108" s="6"/>
      <c r="P1108" s="6"/>
      <c r="U1108" s="6"/>
      <c r="Z1108" s="6"/>
      <c r="AE1108" s="6"/>
      <c r="AJ1108" s="6"/>
      <c r="AO1108" s="6"/>
      <c r="AT1108" s="6"/>
      <c r="AY1108" s="6"/>
      <c r="BD1108" s="6"/>
      <c r="BI1108" s="6"/>
      <c r="BN1108" s="6"/>
      <c r="BS1108" s="6"/>
      <c r="BX1108" s="6"/>
      <c r="CC1108" s="6"/>
      <c r="CH1108" s="6"/>
      <c r="CM1108" s="6"/>
      <c r="CR1108" s="6"/>
      <c r="CW1108" s="6"/>
    </row>
    <row r="1109" spans="1:101" x14ac:dyDescent="0.25">
      <c r="A1109" s="27"/>
      <c r="F1109" s="6"/>
      <c r="K1109" s="6"/>
      <c r="P1109" s="6"/>
      <c r="U1109" s="6"/>
      <c r="Z1109" s="6"/>
      <c r="AE1109" s="6"/>
      <c r="AJ1109" s="6"/>
      <c r="AO1109" s="6"/>
      <c r="AT1109" s="6"/>
      <c r="AY1109" s="6"/>
      <c r="BD1109" s="6"/>
      <c r="BI1109" s="6"/>
      <c r="BN1109" s="6"/>
      <c r="BS1109" s="6"/>
      <c r="BX1109" s="6"/>
      <c r="CC1109" s="6"/>
      <c r="CH1109" s="6"/>
      <c r="CM1109" s="6"/>
      <c r="CR1109" s="6"/>
      <c r="CW1109" s="6"/>
    </row>
    <row r="1110" spans="1:101" x14ac:dyDescent="0.25">
      <c r="A1110" s="27"/>
      <c r="F1110" s="6"/>
      <c r="K1110" s="6"/>
      <c r="P1110" s="6"/>
      <c r="U1110" s="6"/>
      <c r="Z1110" s="6"/>
      <c r="AE1110" s="6"/>
      <c r="AJ1110" s="6"/>
      <c r="AO1110" s="6"/>
      <c r="AT1110" s="6"/>
      <c r="AY1110" s="6"/>
      <c r="BD1110" s="6"/>
      <c r="BI1110" s="6"/>
      <c r="BN1110" s="6"/>
      <c r="BS1110" s="6"/>
      <c r="BX1110" s="6"/>
      <c r="CC1110" s="6"/>
      <c r="CH1110" s="6"/>
      <c r="CM1110" s="6"/>
      <c r="CR1110" s="6"/>
      <c r="CW1110" s="6"/>
    </row>
    <row r="1111" spans="1:101" x14ac:dyDescent="0.25">
      <c r="A1111" s="27"/>
      <c r="F1111" s="6"/>
      <c r="K1111" s="6"/>
      <c r="P1111" s="6"/>
      <c r="U1111" s="6"/>
      <c r="Z1111" s="6"/>
      <c r="AE1111" s="6"/>
      <c r="AJ1111" s="6"/>
      <c r="AO1111" s="6"/>
      <c r="AT1111" s="6"/>
      <c r="AY1111" s="6"/>
      <c r="BD1111" s="6"/>
      <c r="BI1111" s="6"/>
      <c r="BN1111" s="6"/>
      <c r="BS1111" s="6"/>
      <c r="BX1111" s="6"/>
      <c r="CC1111" s="6"/>
      <c r="CH1111" s="6"/>
      <c r="CM1111" s="6"/>
      <c r="CR1111" s="6"/>
      <c r="CW1111" s="6"/>
    </row>
    <row r="1112" spans="1:101" x14ac:dyDescent="0.25">
      <c r="A1112" s="27"/>
      <c r="F1112" s="6"/>
      <c r="K1112" s="6"/>
      <c r="P1112" s="6"/>
      <c r="U1112" s="6"/>
      <c r="Z1112" s="6"/>
      <c r="AE1112" s="6"/>
      <c r="AJ1112" s="6"/>
      <c r="AO1112" s="6"/>
      <c r="AT1112" s="6"/>
      <c r="AY1112" s="6"/>
      <c r="BD1112" s="6"/>
      <c r="BI1112" s="6"/>
      <c r="BN1112" s="6"/>
      <c r="BS1112" s="6"/>
      <c r="BX1112" s="6"/>
      <c r="CC1112" s="6"/>
      <c r="CH1112" s="6"/>
      <c r="CM1112" s="6"/>
      <c r="CR1112" s="6"/>
      <c r="CW1112" s="6"/>
    </row>
    <row r="1113" spans="1:101" x14ac:dyDescent="0.25">
      <c r="A1113" s="27"/>
      <c r="F1113" s="6"/>
      <c r="K1113" s="6"/>
      <c r="P1113" s="6"/>
      <c r="U1113" s="6"/>
      <c r="Z1113" s="6"/>
      <c r="AE1113" s="6"/>
      <c r="AJ1113" s="6"/>
      <c r="AO1113" s="6"/>
      <c r="AT1113" s="6"/>
      <c r="AY1113" s="6"/>
      <c r="BD1113" s="6"/>
      <c r="BI1113" s="6"/>
      <c r="BN1113" s="6"/>
      <c r="BS1113" s="6"/>
      <c r="BX1113" s="6"/>
      <c r="CC1113" s="6"/>
      <c r="CH1113" s="6"/>
      <c r="CM1113" s="6"/>
      <c r="CR1113" s="6"/>
      <c r="CW1113" s="6"/>
    </row>
    <row r="1114" spans="1:101" x14ac:dyDescent="0.25">
      <c r="A1114" s="27"/>
      <c r="F1114" s="6"/>
      <c r="K1114" s="6"/>
      <c r="P1114" s="6"/>
      <c r="U1114" s="6"/>
      <c r="Z1114" s="6"/>
      <c r="AE1114" s="6"/>
      <c r="AJ1114" s="6"/>
      <c r="AO1114" s="6"/>
      <c r="AT1114" s="6"/>
      <c r="AY1114" s="6"/>
      <c r="BD1114" s="6"/>
      <c r="BI1114" s="6"/>
      <c r="BN1114" s="6"/>
      <c r="BS1114" s="6"/>
      <c r="BX1114" s="6"/>
      <c r="CC1114" s="6"/>
      <c r="CH1114" s="6"/>
      <c r="CM1114" s="6"/>
      <c r="CR1114" s="6"/>
      <c r="CW1114" s="6"/>
    </row>
    <row r="1115" spans="1:101" x14ac:dyDescent="0.25">
      <c r="A1115" s="27"/>
      <c r="F1115" s="6"/>
      <c r="K1115" s="6"/>
      <c r="P1115" s="6"/>
      <c r="U1115" s="6"/>
      <c r="Z1115" s="6"/>
      <c r="AE1115" s="6"/>
      <c r="AJ1115" s="6"/>
      <c r="AO1115" s="6"/>
      <c r="AT1115" s="6"/>
      <c r="AY1115" s="6"/>
      <c r="BD1115" s="6"/>
      <c r="BI1115" s="6"/>
      <c r="BN1115" s="6"/>
      <c r="BS1115" s="6"/>
      <c r="BX1115" s="6"/>
      <c r="CC1115" s="6"/>
      <c r="CH1115" s="6"/>
      <c r="CM1115" s="6"/>
      <c r="CR1115" s="6"/>
      <c r="CW1115" s="6"/>
    </row>
    <row r="1116" spans="1:101" x14ac:dyDescent="0.25">
      <c r="A1116" s="27"/>
      <c r="F1116" s="6"/>
      <c r="K1116" s="6"/>
      <c r="P1116" s="6"/>
      <c r="U1116" s="6"/>
      <c r="Z1116" s="6"/>
      <c r="AE1116" s="6"/>
      <c r="AJ1116" s="6"/>
      <c r="AO1116" s="6"/>
      <c r="AT1116" s="6"/>
      <c r="AY1116" s="6"/>
      <c r="BD1116" s="6"/>
      <c r="BI1116" s="6"/>
      <c r="BN1116" s="6"/>
      <c r="BS1116" s="6"/>
      <c r="BX1116" s="6"/>
      <c r="CC1116" s="6"/>
      <c r="CH1116" s="6"/>
      <c r="CM1116" s="6"/>
      <c r="CR1116" s="6"/>
      <c r="CW1116" s="6"/>
    </row>
    <row r="1117" spans="1:101" x14ac:dyDescent="0.25">
      <c r="A1117" s="27"/>
      <c r="F1117" s="6"/>
      <c r="K1117" s="6"/>
      <c r="P1117" s="6"/>
      <c r="U1117" s="6"/>
      <c r="Z1117" s="6"/>
      <c r="AE1117" s="6"/>
      <c r="AJ1117" s="6"/>
      <c r="AO1117" s="6"/>
      <c r="AT1117" s="6"/>
      <c r="AY1117" s="6"/>
      <c r="BD1117" s="6"/>
      <c r="BI1117" s="6"/>
      <c r="BN1117" s="6"/>
      <c r="BS1117" s="6"/>
      <c r="BX1117" s="6"/>
      <c r="CC1117" s="6"/>
      <c r="CH1117" s="6"/>
      <c r="CM1117" s="6"/>
      <c r="CR1117" s="6"/>
      <c r="CW1117" s="6"/>
    </row>
    <row r="1118" spans="1:101" x14ac:dyDescent="0.25">
      <c r="A1118" s="27"/>
      <c r="F1118" s="6"/>
      <c r="K1118" s="6"/>
      <c r="P1118" s="6"/>
      <c r="U1118" s="6"/>
      <c r="Z1118" s="6"/>
      <c r="AE1118" s="6"/>
      <c r="AJ1118" s="6"/>
      <c r="AO1118" s="6"/>
      <c r="AT1118" s="6"/>
      <c r="AY1118" s="6"/>
      <c r="BD1118" s="6"/>
      <c r="BI1118" s="6"/>
      <c r="BN1118" s="6"/>
      <c r="BS1118" s="6"/>
      <c r="BX1118" s="6"/>
      <c r="CC1118" s="6"/>
      <c r="CH1118" s="6"/>
      <c r="CM1118" s="6"/>
      <c r="CR1118" s="6"/>
      <c r="CW1118" s="6"/>
    </row>
    <row r="1119" spans="1:101" x14ac:dyDescent="0.25">
      <c r="A1119" s="27"/>
      <c r="F1119" s="6"/>
      <c r="K1119" s="6"/>
      <c r="P1119" s="6"/>
      <c r="U1119" s="6"/>
      <c r="Z1119" s="6"/>
      <c r="AE1119" s="6"/>
      <c r="AJ1119" s="6"/>
      <c r="AO1119" s="6"/>
      <c r="AT1119" s="6"/>
      <c r="AY1119" s="6"/>
      <c r="BD1119" s="6"/>
      <c r="BI1119" s="6"/>
      <c r="BN1119" s="6"/>
      <c r="BS1119" s="6"/>
      <c r="BX1119" s="6"/>
      <c r="CC1119" s="6"/>
      <c r="CH1119" s="6"/>
      <c r="CM1119" s="6"/>
      <c r="CR1119" s="6"/>
      <c r="CW1119" s="6"/>
    </row>
    <row r="1120" spans="1:101" x14ac:dyDescent="0.25">
      <c r="A1120" s="27"/>
      <c r="F1120" s="6"/>
      <c r="K1120" s="6"/>
      <c r="P1120" s="6"/>
      <c r="U1120" s="6"/>
      <c r="Z1120" s="6"/>
      <c r="AE1120" s="6"/>
      <c r="AJ1120" s="6"/>
      <c r="AO1120" s="6"/>
      <c r="AT1120" s="6"/>
      <c r="AY1120" s="6"/>
      <c r="BD1120" s="6"/>
      <c r="BI1120" s="6"/>
      <c r="BN1120" s="6"/>
      <c r="BS1120" s="6"/>
      <c r="BX1120" s="6"/>
      <c r="CC1120" s="6"/>
      <c r="CH1120" s="6"/>
      <c r="CM1120" s="6"/>
      <c r="CR1120" s="6"/>
      <c r="CW1120" s="6"/>
    </row>
    <row r="1121" spans="1:101" x14ac:dyDescent="0.25">
      <c r="A1121" s="27"/>
      <c r="F1121" s="6"/>
      <c r="K1121" s="6"/>
      <c r="P1121" s="6"/>
      <c r="U1121" s="6"/>
      <c r="Z1121" s="6"/>
      <c r="AE1121" s="6"/>
      <c r="AJ1121" s="6"/>
      <c r="AO1121" s="6"/>
      <c r="AT1121" s="6"/>
      <c r="AY1121" s="6"/>
      <c r="BD1121" s="6"/>
      <c r="BI1121" s="6"/>
      <c r="BN1121" s="6"/>
      <c r="BS1121" s="6"/>
      <c r="BX1121" s="6"/>
      <c r="CC1121" s="6"/>
      <c r="CH1121" s="6"/>
      <c r="CM1121" s="6"/>
      <c r="CR1121" s="6"/>
      <c r="CW1121" s="6"/>
    </row>
    <row r="1122" spans="1:101" x14ac:dyDescent="0.25">
      <c r="A1122" s="27"/>
      <c r="F1122" s="6"/>
      <c r="K1122" s="6"/>
      <c r="P1122" s="6"/>
      <c r="U1122" s="6"/>
      <c r="Z1122" s="6"/>
      <c r="AE1122" s="6"/>
      <c r="AJ1122" s="6"/>
      <c r="AO1122" s="6"/>
      <c r="AT1122" s="6"/>
      <c r="AY1122" s="6"/>
      <c r="BD1122" s="6"/>
      <c r="BI1122" s="6"/>
      <c r="BN1122" s="6"/>
      <c r="BS1122" s="6"/>
      <c r="BX1122" s="6"/>
      <c r="CC1122" s="6"/>
      <c r="CH1122" s="6"/>
      <c r="CM1122" s="6"/>
      <c r="CR1122" s="6"/>
      <c r="CW1122" s="6"/>
    </row>
    <row r="1123" spans="1:101" x14ac:dyDescent="0.25">
      <c r="A1123" s="27"/>
      <c r="F1123" s="6"/>
      <c r="K1123" s="6"/>
      <c r="P1123" s="6"/>
      <c r="U1123" s="6"/>
      <c r="Z1123" s="6"/>
      <c r="AE1123" s="6"/>
      <c r="AJ1123" s="6"/>
      <c r="AO1123" s="6"/>
      <c r="AT1123" s="6"/>
      <c r="AY1123" s="6"/>
      <c r="BD1123" s="6"/>
      <c r="BI1123" s="6"/>
      <c r="BN1123" s="6"/>
      <c r="BS1123" s="6"/>
      <c r="BX1123" s="6"/>
      <c r="CC1123" s="6"/>
      <c r="CH1123" s="6"/>
      <c r="CM1123" s="6"/>
      <c r="CR1123" s="6"/>
      <c r="CW1123" s="6"/>
    </row>
    <row r="1124" spans="1:101" x14ac:dyDescent="0.25">
      <c r="A1124" s="27"/>
      <c r="F1124" s="6"/>
      <c r="K1124" s="6"/>
      <c r="P1124" s="6"/>
      <c r="U1124" s="6"/>
      <c r="Z1124" s="6"/>
      <c r="AE1124" s="6"/>
      <c r="AJ1124" s="6"/>
      <c r="AO1124" s="6"/>
      <c r="AT1124" s="6"/>
      <c r="AY1124" s="6"/>
      <c r="BD1124" s="6"/>
      <c r="BI1124" s="6"/>
      <c r="BN1124" s="6"/>
      <c r="BS1124" s="6"/>
      <c r="BX1124" s="6"/>
      <c r="CC1124" s="6"/>
      <c r="CH1124" s="6"/>
      <c r="CM1124" s="6"/>
      <c r="CR1124" s="6"/>
      <c r="CW1124" s="6"/>
    </row>
    <row r="1125" spans="1:101" x14ac:dyDescent="0.25">
      <c r="A1125" s="27"/>
      <c r="F1125" s="6"/>
      <c r="K1125" s="6"/>
      <c r="P1125" s="6"/>
      <c r="U1125" s="6"/>
      <c r="Z1125" s="6"/>
      <c r="AE1125" s="6"/>
      <c r="AJ1125" s="6"/>
      <c r="AO1125" s="6"/>
      <c r="AT1125" s="6"/>
      <c r="AY1125" s="6"/>
      <c r="BD1125" s="6"/>
      <c r="BI1125" s="6"/>
      <c r="BN1125" s="6"/>
      <c r="BS1125" s="6"/>
      <c r="BX1125" s="6"/>
      <c r="CC1125" s="6"/>
      <c r="CH1125" s="6"/>
      <c r="CM1125" s="6"/>
      <c r="CR1125" s="6"/>
      <c r="CW1125" s="6"/>
    </row>
    <row r="1126" spans="1:101" x14ac:dyDescent="0.25">
      <c r="A1126" s="27"/>
      <c r="F1126" s="6"/>
      <c r="K1126" s="6"/>
      <c r="P1126" s="6"/>
      <c r="U1126" s="6"/>
      <c r="Z1126" s="6"/>
      <c r="AE1126" s="6"/>
      <c r="AJ1126" s="6"/>
      <c r="AO1126" s="6"/>
      <c r="AT1126" s="6"/>
      <c r="AY1126" s="6"/>
      <c r="BD1126" s="6"/>
      <c r="BI1126" s="6"/>
      <c r="BN1126" s="6"/>
      <c r="BS1126" s="6"/>
      <c r="BX1126" s="6"/>
      <c r="CC1126" s="6"/>
      <c r="CH1126" s="6"/>
      <c r="CM1126" s="6"/>
      <c r="CR1126" s="6"/>
      <c r="CW1126" s="6"/>
    </row>
    <row r="1127" spans="1:101" x14ac:dyDescent="0.25">
      <c r="A1127" s="27"/>
      <c r="F1127" s="6"/>
      <c r="K1127" s="6"/>
      <c r="P1127" s="6"/>
      <c r="U1127" s="6"/>
      <c r="Z1127" s="6"/>
      <c r="AE1127" s="6"/>
      <c r="AJ1127" s="6"/>
      <c r="AO1127" s="6"/>
      <c r="AT1127" s="6"/>
      <c r="AY1127" s="6"/>
      <c r="BD1127" s="6"/>
      <c r="BI1127" s="6"/>
      <c r="BN1127" s="6"/>
      <c r="BS1127" s="6"/>
      <c r="BX1127" s="6"/>
      <c r="CC1127" s="6"/>
      <c r="CH1127" s="6"/>
      <c r="CM1127" s="6"/>
      <c r="CR1127" s="6"/>
      <c r="CW1127" s="6"/>
    </row>
    <row r="1128" spans="1:101" x14ac:dyDescent="0.25">
      <c r="A1128" s="27"/>
      <c r="F1128" s="6"/>
      <c r="K1128" s="6"/>
      <c r="P1128" s="6"/>
      <c r="U1128" s="6"/>
      <c r="Z1128" s="6"/>
      <c r="AE1128" s="6"/>
      <c r="AJ1128" s="6"/>
      <c r="AO1128" s="6"/>
      <c r="AT1128" s="6"/>
      <c r="AY1128" s="6"/>
      <c r="BD1128" s="6"/>
      <c r="BI1128" s="6"/>
      <c r="BN1128" s="6"/>
      <c r="BS1128" s="6"/>
      <c r="BX1128" s="6"/>
      <c r="CC1128" s="6"/>
      <c r="CH1128" s="6"/>
      <c r="CM1128" s="6"/>
      <c r="CR1128" s="6"/>
      <c r="CW1128" s="6"/>
    </row>
    <row r="1129" spans="1:101" x14ac:dyDescent="0.25">
      <c r="A1129" s="27"/>
      <c r="F1129" s="6"/>
      <c r="K1129" s="6"/>
      <c r="P1129" s="6"/>
      <c r="U1129" s="6"/>
      <c r="Z1129" s="6"/>
      <c r="AE1129" s="6"/>
      <c r="AJ1129" s="6"/>
      <c r="AO1129" s="6"/>
      <c r="AT1129" s="6"/>
      <c r="AY1129" s="6"/>
      <c r="BD1129" s="6"/>
      <c r="BI1129" s="6"/>
      <c r="BN1129" s="6"/>
      <c r="BS1129" s="6"/>
      <c r="BX1129" s="6"/>
      <c r="CC1129" s="6"/>
      <c r="CH1129" s="6"/>
      <c r="CM1129" s="6"/>
      <c r="CR1129" s="6"/>
      <c r="CW1129" s="6"/>
    </row>
    <row r="1130" spans="1:101" x14ac:dyDescent="0.25">
      <c r="A1130" s="27"/>
      <c r="F1130" s="6"/>
      <c r="K1130" s="6"/>
      <c r="P1130" s="6"/>
      <c r="U1130" s="6"/>
      <c r="Z1130" s="6"/>
      <c r="AE1130" s="6"/>
      <c r="AJ1130" s="6"/>
      <c r="AO1130" s="6"/>
      <c r="AT1130" s="6"/>
      <c r="AY1130" s="6"/>
      <c r="BD1130" s="6"/>
      <c r="BI1130" s="6"/>
      <c r="BN1130" s="6"/>
      <c r="BS1130" s="6"/>
      <c r="BX1130" s="6"/>
      <c r="CC1130" s="6"/>
      <c r="CH1130" s="6"/>
      <c r="CM1130" s="6"/>
      <c r="CR1130" s="6"/>
      <c r="CW1130" s="6"/>
    </row>
    <row r="1131" spans="1:101" x14ac:dyDescent="0.25">
      <c r="A1131" s="27"/>
      <c r="F1131" s="6"/>
      <c r="K1131" s="6"/>
      <c r="P1131" s="6"/>
      <c r="U1131" s="6"/>
      <c r="Z1131" s="6"/>
      <c r="AE1131" s="6"/>
      <c r="AJ1131" s="6"/>
      <c r="AO1131" s="6"/>
      <c r="AT1131" s="6"/>
      <c r="AY1131" s="6"/>
      <c r="BD1131" s="6"/>
      <c r="BI1131" s="6"/>
      <c r="BN1131" s="6"/>
      <c r="BS1131" s="6"/>
      <c r="BX1131" s="6"/>
      <c r="CC1131" s="6"/>
      <c r="CH1131" s="6"/>
      <c r="CM1131" s="6"/>
      <c r="CR1131" s="6"/>
      <c r="CW1131" s="6"/>
    </row>
    <row r="1132" spans="1:101" x14ac:dyDescent="0.25">
      <c r="A1132" s="27"/>
      <c r="F1132" s="6"/>
      <c r="K1132" s="6"/>
      <c r="P1132" s="6"/>
      <c r="U1132" s="6"/>
      <c r="Z1132" s="6"/>
      <c r="AE1132" s="6"/>
      <c r="AJ1132" s="6"/>
      <c r="AO1132" s="6"/>
      <c r="AT1132" s="6"/>
      <c r="AY1132" s="6"/>
      <c r="BD1132" s="6"/>
      <c r="BI1132" s="6"/>
      <c r="BN1132" s="6"/>
      <c r="BS1132" s="6"/>
      <c r="BX1132" s="6"/>
      <c r="CC1132" s="6"/>
      <c r="CH1132" s="6"/>
      <c r="CM1132" s="6"/>
      <c r="CR1132" s="6"/>
      <c r="CW1132" s="6"/>
    </row>
    <row r="1133" spans="1:101" x14ac:dyDescent="0.25">
      <c r="A1133" s="27"/>
      <c r="F1133" s="6"/>
      <c r="K1133" s="6"/>
      <c r="P1133" s="6"/>
      <c r="U1133" s="6"/>
      <c r="Z1133" s="6"/>
      <c r="AE1133" s="6"/>
      <c r="AJ1133" s="6"/>
      <c r="AO1133" s="6"/>
      <c r="AT1133" s="6"/>
      <c r="AY1133" s="6"/>
      <c r="BD1133" s="6"/>
      <c r="BI1133" s="6"/>
      <c r="BN1133" s="6"/>
      <c r="BS1133" s="6"/>
      <c r="BX1133" s="6"/>
      <c r="CC1133" s="6"/>
      <c r="CH1133" s="6"/>
      <c r="CM1133" s="6"/>
      <c r="CR1133" s="6"/>
      <c r="CW1133" s="6"/>
    </row>
    <row r="1134" spans="1:101" x14ac:dyDescent="0.25">
      <c r="A1134" s="27"/>
      <c r="F1134" s="6"/>
      <c r="K1134" s="6"/>
      <c r="P1134" s="6"/>
      <c r="U1134" s="6"/>
      <c r="Z1134" s="6"/>
      <c r="AE1134" s="6"/>
      <c r="AJ1134" s="6"/>
      <c r="AO1134" s="6"/>
      <c r="AT1134" s="6"/>
      <c r="AY1134" s="6"/>
      <c r="BD1134" s="6"/>
      <c r="BI1134" s="6"/>
      <c r="BN1134" s="6"/>
      <c r="BS1134" s="6"/>
      <c r="BX1134" s="6"/>
      <c r="CC1134" s="6"/>
      <c r="CH1134" s="6"/>
      <c r="CM1134" s="6"/>
      <c r="CR1134" s="6"/>
      <c r="CW1134" s="6"/>
    </row>
    <row r="1135" spans="1:101" x14ac:dyDescent="0.25">
      <c r="A1135" s="27"/>
      <c r="F1135" s="6"/>
      <c r="K1135" s="6"/>
      <c r="P1135" s="6"/>
      <c r="U1135" s="6"/>
      <c r="Z1135" s="6"/>
      <c r="AE1135" s="6"/>
      <c r="AJ1135" s="6"/>
      <c r="AO1135" s="6"/>
      <c r="AT1135" s="6"/>
      <c r="AY1135" s="6"/>
      <c r="BD1135" s="6"/>
      <c r="BI1135" s="6"/>
      <c r="BN1135" s="6"/>
      <c r="BS1135" s="6"/>
      <c r="BX1135" s="6"/>
      <c r="CC1135" s="6"/>
      <c r="CH1135" s="6"/>
      <c r="CM1135" s="6"/>
      <c r="CR1135" s="6"/>
      <c r="CW1135" s="6"/>
    </row>
    <row r="1136" spans="1:101" x14ac:dyDescent="0.25">
      <c r="A1136" s="27"/>
      <c r="F1136" s="6"/>
      <c r="K1136" s="6"/>
      <c r="P1136" s="6"/>
      <c r="U1136" s="6"/>
      <c r="Z1136" s="6"/>
      <c r="AE1136" s="6"/>
      <c r="AJ1136" s="6"/>
      <c r="AO1136" s="6"/>
      <c r="AT1136" s="6"/>
      <c r="AY1136" s="6"/>
      <c r="BD1136" s="6"/>
      <c r="BI1136" s="6"/>
      <c r="BN1136" s="6"/>
      <c r="BS1136" s="6"/>
      <c r="BX1136" s="6"/>
      <c r="CC1136" s="6"/>
      <c r="CH1136" s="6"/>
      <c r="CM1136" s="6"/>
      <c r="CR1136" s="6"/>
      <c r="CW1136" s="6"/>
    </row>
    <row r="1137" spans="1:101" x14ac:dyDescent="0.25">
      <c r="A1137" s="27"/>
      <c r="F1137" s="6"/>
      <c r="K1137" s="6"/>
      <c r="P1137" s="6"/>
      <c r="U1137" s="6"/>
      <c r="Z1137" s="6"/>
      <c r="AE1137" s="6"/>
      <c r="AJ1137" s="6"/>
      <c r="AO1137" s="6"/>
      <c r="AT1137" s="6"/>
      <c r="AY1137" s="6"/>
      <c r="BD1137" s="6"/>
      <c r="BI1137" s="6"/>
      <c r="BN1137" s="6"/>
      <c r="BS1137" s="6"/>
      <c r="BX1137" s="6"/>
      <c r="CC1137" s="6"/>
      <c r="CH1137" s="6"/>
      <c r="CM1137" s="6"/>
      <c r="CR1137" s="6"/>
      <c r="CW1137" s="6"/>
    </row>
    <row r="1138" spans="1:101" x14ac:dyDescent="0.25">
      <c r="A1138" s="27"/>
      <c r="F1138" s="6"/>
      <c r="K1138" s="6"/>
      <c r="P1138" s="6"/>
      <c r="U1138" s="6"/>
      <c r="Z1138" s="6"/>
      <c r="AE1138" s="6"/>
      <c r="AJ1138" s="6"/>
      <c r="AO1138" s="6"/>
      <c r="AT1138" s="6"/>
      <c r="AY1138" s="6"/>
      <c r="BD1138" s="6"/>
      <c r="BI1138" s="6"/>
      <c r="BN1138" s="6"/>
      <c r="BS1138" s="6"/>
      <c r="BX1138" s="6"/>
      <c r="CC1138" s="6"/>
      <c r="CH1138" s="6"/>
      <c r="CM1138" s="6"/>
      <c r="CR1138" s="6"/>
      <c r="CW1138" s="6"/>
    </row>
    <row r="1139" spans="1:101" x14ac:dyDescent="0.25">
      <c r="A1139" s="27"/>
      <c r="F1139" s="6"/>
      <c r="K1139" s="6"/>
      <c r="P1139" s="6"/>
      <c r="U1139" s="6"/>
      <c r="Z1139" s="6"/>
      <c r="AE1139" s="6"/>
      <c r="AJ1139" s="6"/>
      <c r="AO1139" s="6"/>
      <c r="AT1139" s="6"/>
      <c r="AY1139" s="6"/>
      <c r="BD1139" s="6"/>
      <c r="BI1139" s="6"/>
      <c r="BN1139" s="6"/>
      <c r="BS1139" s="6"/>
      <c r="BX1139" s="6"/>
      <c r="CC1139" s="6"/>
      <c r="CH1139" s="6"/>
      <c r="CM1139" s="6"/>
      <c r="CR1139" s="6"/>
      <c r="CW1139" s="6"/>
    </row>
    <row r="1140" spans="1:101" x14ac:dyDescent="0.25">
      <c r="A1140" s="27"/>
      <c r="F1140" s="6"/>
      <c r="K1140" s="6"/>
      <c r="P1140" s="6"/>
      <c r="U1140" s="6"/>
      <c r="Z1140" s="6"/>
      <c r="AE1140" s="6"/>
      <c r="AJ1140" s="6"/>
      <c r="AO1140" s="6"/>
      <c r="AT1140" s="6"/>
      <c r="AY1140" s="6"/>
      <c r="BD1140" s="6"/>
      <c r="BI1140" s="6"/>
      <c r="BN1140" s="6"/>
      <c r="BS1140" s="6"/>
      <c r="BX1140" s="6"/>
      <c r="CC1140" s="6"/>
      <c r="CH1140" s="6"/>
      <c r="CM1140" s="6"/>
      <c r="CR1140" s="6"/>
      <c r="CW1140" s="6"/>
    </row>
    <row r="1141" spans="1:101" x14ac:dyDescent="0.25">
      <c r="A1141" s="27"/>
      <c r="F1141" s="6"/>
      <c r="K1141" s="6"/>
      <c r="P1141" s="6"/>
      <c r="U1141" s="6"/>
      <c r="Z1141" s="6"/>
      <c r="AE1141" s="6"/>
      <c r="AJ1141" s="6"/>
      <c r="AO1141" s="6"/>
      <c r="AT1141" s="6"/>
      <c r="AY1141" s="6"/>
      <c r="BD1141" s="6"/>
      <c r="BI1141" s="6"/>
      <c r="BN1141" s="6"/>
      <c r="BS1141" s="6"/>
      <c r="BX1141" s="6"/>
      <c r="CC1141" s="6"/>
      <c r="CH1141" s="6"/>
      <c r="CM1141" s="6"/>
      <c r="CR1141" s="6"/>
      <c r="CW1141" s="6"/>
    </row>
    <row r="1142" spans="1:101" x14ac:dyDescent="0.25">
      <c r="A1142" s="27"/>
      <c r="F1142" s="6"/>
      <c r="K1142" s="6"/>
      <c r="P1142" s="6"/>
      <c r="U1142" s="6"/>
      <c r="Z1142" s="6"/>
      <c r="AE1142" s="6"/>
      <c r="AJ1142" s="6"/>
      <c r="AO1142" s="6"/>
      <c r="AT1142" s="6"/>
      <c r="AY1142" s="6"/>
      <c r="BD1142" s="6"/>
      <c r="BI1142" s="6"/>
      <c r="BN1142" s="6"/>
      <c r="BS1142" s="6"/>
      <c r="BX1142" s="6"/>
      <c r="CC1142" s="6"/>
      <c r="CH1142" s="6"/>
      <c r="CM1142" s="6"/>
      <c r="CR1142" s="6"/>
      <c r="CW1142" s="6"/>
    </row>
    <row r="1143" spans="1:101" x14ac:dyDescent="0.25">
      <c r="A1143" s="27"/>
      <c r="F1143" s="6"/>
      <c r="K1143" s="6"/>
      <c r="P1143" s="6"/>
      <c r="U1143" s="6"/>
      <c r="Z1143" s="6"/>
      <c r="AE1143" s="6"/>
      <c r="AJ1143" s="6"/>
      <c r="AO1143" s="6"/>
      <c r="AT1143" s="6"/>
      <c r="AY1143" s="6"/>
      <c r="BD1143" s="6"/>
      <c r="BI1143" s="6"/>
      <c r="BN1143" s="6"/>
      <c r="BS1143" s="6"/>
      <c r="BX1143" s="6"/>
      <c r="CC1143" s="6"/>
      <c r="CH1143" s="6"/>
      <c r="CM1143" s="6"/>
      <c r="CR1143" s="6"/>
      <c r="CW1143" s="6"/>
    </row>
    <row r="1144" spans="1:101" x14ac:dyDescent="0.25">
      <c r="A1144" s="27"/>
      <c r="F1144" s="6"/>
      <c r="K1144" s="6"/>
      <c r="P1144" s="6"/>
      <c r="U1144" s="6"/>
      <c r="Z1144" s="6"/>
      <c r="AE1144" s="6"/>
      <c r="AJ1144" s="6"/>
      <c r="AO1144" s="6"/>
      <c r="AT1144" s="6"/>
      <c r="AY1144" s="6"/>
      <c r="BD1144" s="6"/>
      <c r="BI1144" s="6"/>
      <c r="BN1144" s="6"/>
      <c r="BS1144" s="6"/>
      <c r="BX1144" s="6"/>
      <c r="CC1144" s="6"/>
      <c r="CH1144" s="6"/>
      <c r="CM1144" s="6"/>
      <c r="CR1144" s="6"/>
      <c r="CW1144" s="6"/>
    </row>
    <row r="1145" spans="1:101" x14ac:dyDescent="0.25">
      <c r="A1145" s="27"/>
      <c r="F1145" s="6"/>
      <c r="K1145" s="6"/>
      <c r="P1145" s="6"/>
      <c r="U1145" s="6"/>
      <c r="Z1145" s="6"/>
      <c r="AE1145" s="6"/>
      <c r="AJ1145" s="6"/>
      <c r="AO1145" s="6"/>
      <c r="AT1145" s="6"/>
      <c r="AY1145" s="6"/>
      <c r="BD1145" s="6"/>
      <c r="BI1145" s="6"/>
      <c r="BN1145" s="6"/>
      <c r="BS1145" s="6"/>
      <c r="BX1145" s="6"/>
      <c r="CC1145" s="6"/>
      <c r="CH1145" s="6"/>
      <c r="CM1145" s="6"/>
      <c r="CR1145" s="6"/>
      <c r="CW1145" s="6"/>
    </row>
    <row r="1146" spans="1:101" x14ac:dyDescent="0.25">
      <c r="A1146" s="27"/>
      <c r="F1146" s="6"/>
      <c r="K1146" s="6"/>
      <c r="P1146" s="6"/>
      <c r="U1146" s="6"/>
      <c r="Z1146" s="6"/>
      <c r="AE1146" s="6"/>
      <c r="AJ1146" s="6"/>
      <c r="AO1146" s="6"/>
      <c r="AT1146" s="6"/>
      <c r="AY1146" s="6"/>
      <c r="BD1146" s="6"/>
      <c r="BI1146" s="6"/>
      <c r="BN1146" s="6"/>
      <c r="BS1146" s="6"/>
      <c r="BX1146" s="6"/>
      <c r="CC1146" s="6"/>
      <c r="CH1146" s="6"/>
      <c r="CM1146" s="6"/>
      <c r="CR1146" s="6"/>
      <c r="CW1146" s="6"/>
    </row>
    <row r="1147" spans="1:101" x14ac:dyDescent="0.25">
      <c r="A1147" s="27"/>
      <c r="F1147" s="6"/>
      <c r="K1147" s="6"/>
      <c r="P1147" s="6"/>
      <c r="U1147" s="6"/>
      <c r="Z1147" s="6"/>
      <c r="AE1147" s="6"/>
      <c r="AJ1147" s="6"/>
      <c r="AO1147" s="6"/>
      <c r="AT1147" s="6"/>
      <c r="AY1147" s="6"/>
      <c r="BD1147" s="6"/>
      <c r="BI1147" s="6"/>
      <c r="BN1147" s="6"/>
      <c r="BS1147" s="6"/>
      <c r="BX1147" s="6"/>
      <c r="CC1147" s="6"/>
      <c r="CH1147" s="6"/>
      <c r="CM1147" s="6"/>
      <c r="CR1147" s="6"/>
      <c r="CW1147" s="6"/>
    </row>
    <row r="1148" spans="1:101" x14ac:dyDescent="0.25">
      <c r="A1148" s="27"/>
      <c r="F1148" s="6"/>
      <c r="K1148" s="6"/>
      <c r="P1148" s="6"/>
      <c r="U1148" s="6"/>
      <c r="Z1148" s="6"/>
      <c r="AE1148" s="6"/>
      <c r="AJ1148" s="6"/>
      <c r="AO1148" s="6"/>
      <c r="AT1148" s="6"/>
      <c r="AY1148" s="6"/>
      <c r="BD1148" s="6"/>
      <c r="BI1148" s="6"/>
      <c r="BN1148" s="6"/>
      <c r="BS1148" s="6"/>
      <c r="BX1148" s="6"/>
      <c r="CC1148" s="6"/>
      <c r="CH1148" s="6"/>
      <c r="CM1148" s="6"/>
      <c r="CR1148" s="6"/>
      <c r="CW1148" s="6"/>
    </row>
    <row r="1149" spans="1:101" x14ac:dyDescent="0.25">
      <c r="A1149" s="27"/>
      <c r="F1149" s="6"/>
      <c r="K1149" s="6"/>
      <c r="P1149" s="6"/>
      <c r="U1149" s="6"/>
      <c r="Z1149" s="6"/>
      <c r="AE1149" s="6"/>
      <c r="AJ1149" s="6"/>
      <c r="AO1149" s="6"/>
      <c r="AT1149" s="6"/>
      <c r="AY1149" s="6"/>
      <c r="BD1149" s="6"/>
      <c r="BI1149" s="6"/>
      <c r="BN1149" s="6"/>
      <c r="BS1149" s="6"/>
      <c r="BX1149" s="6"/>
      <c r="CC1149" s="6"/>
      <c r="CH1149" s="6"/>
      <c r="CM1149" s="6"/>
      <c r="CR1149" s="6"/>
      <c r="CW1149" s="6"/>
    </row>
    <row r="1150" spans="1:101" x14ac:dyDescent="0.25">
      <c r="A1150" s="27"/>
      <c r="F1150" s="6"/>
      <c r="K1150" s="6"/>
      <c r="P1150" s="6"/>
      <c r="U1150" s="6"/>
      <c r="Z1150" s="6"/>
      <c r="AE1150" s="6"/>
      <c r="AJ1150" s="6"/>
      <c r="AO1150" s="6"/>
      <c r="AT1150" s="6"/>
      <c r="AY1150" s="6"/>
      <c r="BD1150" s="6"/>
      <c r="BI1150" s="6"/>
      <c r="BN1150" s="6"/>
      <c r="BS1150" s="6"/>
      <c r="BX1150" s="6"/>
      <c r="CC1150" s="6"/>
      <c r="CH1150" s="6"/>
      <c r="CM1150" s="6"/>
      <c r="CR1150" s="6"/>
      <c r="CW1150" s="6"/>
    </row>
    <row r="1151" spans="1:101" x14ac:dyDescent="0.25">
      <c r="A1151" s="27"/>
      <c r="F1151" s="6"/>
      <c r="K1151" s="6"/>
      <c r="P1151" s="6"/>
      <c r="U1151" s="6"/>
      <c r="Z1151" s="6"/>
      <c r="AE1151" s="6"/>
      <c r="AJ1151" s="6"/>
      <c r="AO1151" s="6"/>
      <c r="AT1151" s="6"/>
      <c r="AY1151" s="6"/>
      <c r="BD1151" s="6"/>
      <c r="BI1151" s="6"/>
      <c r="BN1151" s="6"/>
      <c r="BS1151" s="6"/>
      <c r="BX1151" s="6"/>
      <c r="CC1151" s="6"/>
      <c r="CH1151" s="6"/>
      <c r="CM1151" s="6"/>
      <c r="CR1151" s="6"/>
      <c r="CW1151" s="6"/>
    </row>
    <row r="1152" spans="1:101" x14ac:dyDescent="0.25">
      <c r="A1152" s="27"/>
      <c r="F1152" s="6"/>
      <c r="K1152" s="6"/>
      <c r="P1152" s="6"/>
      <c r="U1152" s="6"/>
      <c r="Z1152" s="6"/>
      <c r="AE1152" s="6"/>
      <c r="AJ1152" s="6"/>
      <c r="AO1152" s="6"/>
      <c r="AT1152" s="6"/>
      <c r="AY1152" s="6"/>
      <c r="BD1152" s="6"/>
      <c r="BI1152" s="6"/>
      <c r="BN1152" s="6"/>
      <c r="BS1152" s="6"/>
      <c r="BX1152" s="6"/>
      <c r="CC1152" s="6"/>
      <c r="CH1152" s="6"/>
      <c r="CM1152" s="6"/>
      <c r="CR1152" s="6"/>
      <c r="CW1152" s="6"/>
    </row>
    <row r="1153" spans="1:101" x14ac:dyDescent="0.25">
      <c r="A1153" s="27"/>
      <c r="F1153" s="6"/>
      <c r="K1153" s="6"/>
      <c r="P1153" s="6"/>
      <c r="U1153" s="6"/>
      <c r="Z1153" s="6"/>
      <c r="AE1153" s="6"/>
      <c r="AJ1153" s="6"/>
      <c r="AO1153" s="6"/>
      <c r="AT1153" s="6"/>
      <c r="AY1153" s="6"/>
      <c r="BD1153" s="6"/>
      <c r="BI1153" s="6"/>
      <c r="BN1153" s="6"/>
      <c r="BS1153" s="6"/>
      <c r="BX1153" s="6"/>
      <c r="CC1153" s="6"/>
      <c r="CH1153" s="6"/>
      <c r="CM1153" s="6"/>
      <c r="CR1153" s="6"/>
      <c r="CW1153" s="6"/>
    </row>
    <row r="1154" spans="1:101" x14ac:dyDescent="0.25">
      <c r="A1154" s="27"/>
      <c r="F1154" s="6"/>
      <c r="K1154" s="6"/>
      <c r="P1154" s="6"/>
      <c r="U1154" s="6"/>
      <c r="Z1154" s="6"/>
      <c r="AE1154" s="6"/>
      <c r="AJ1154" s="6"/>
      <c r="AO1154" s="6"/>
      <c r="AT1154" s="6"/>
      <c r="AY1154" s="6"/>
      <c r="BD1154" s="6"/>
      <c r="BI1154" s="6"/>
      <c r="BN1154" s="6"/>
      <c r="BS1154" s="6"/>
      <c r="BX1154" s="6"/>
      <c r="CC1154" s="6"/>
      <c r="CH1154" s="6"/>
      <c r="CM1154" s="6"/>
      <c r="CR1154" s="6"/>
      <c r="CW1154" s="6"/>
    </row>
    <row r="1155" spans="1:101" x14ac:dyDescent="0.25">
      <c r="A1155" s="27"/>
      <c r="F1155" s="6"/>
      <c r="K1155" s="6"/>
      <c r="P1155" s="6"/>
      <c r="U1155" s="6"/>
      <c r="Z1155" s="6"/>
      <c r="AE1155" s="6"/>
      <c r="AJ1155" s="6"/>
      <c r="AO1155" s="6"/>
      <c r="AT1155" s="6"/>
      <c r="AY1155" s="6"/>
      <c r="BD1155" s="6"/>
      <c r="BI1155" s="6"/>
      <c r="BN1155" s="6"/>
      <c r="BS1155" s="6"/>
      <c r="BX1155" s="6"/>
      <c r="CC1155" s="6"/>
      <c r="CH1155" s="6"/>
      <c r="CM1155" s="6"/>
      <c r="CR1155" s="6"/>
      <c r="CW1155" s="6"/>
    </row>
    <row r="1156" spans="1:101" x14ac:dyDescent="0.25">
      <c r="A1156" s="27"/>
      <c r="F1156" s="6"/>
      <c r="K1156" s="6"/>
      <c r="P1156" s="6"/>
      <c r="U1156" s="6"/>
      <c r="Z1156" s="6"/>
      <c r="AE1156" s="6"/>
      <c r="AJ1156" s="6"/>
      <c r="AO1156" s="6"/>
      <c r="AT1156" s="6"/>
      <c r="AY1156" s="6"/>
      <c r="BD1156" s="6"/>
      <c r="BI1156" s="6"/>
      <c r="BN1156" s="6"/>
      <c r="BS1156" s="6"/>
      <c r="BX1156" s="6"/>
      <c r="CC1156" s="6"/>
      <c r="CH1156" s="6"/>
      <c r="CM1156" s="6"/>
      <c r="CR1156" s="6"/>
      <c r="CW1156" s="6"/>
    </row>
    <row r="1157" spans="1:101" x14ac:dyDescent="0.25">
      <c r="A1157" s="27"/>
      <c r="F1157" s="6"/>
      <c r="K1157" s="6"/>
      <c r="P1157" s="6"/>
      <c r="U1157" s="6"/>
      <c r="Z1157" s="6"/>
      <c r="AE1157" s="6"/>
      <c r="AJ1157" s="6"/>
      <c r="AO1157" s="6"/>
      <c r="AT1157" s="6"/>
      <c r="AY1157" s="6"/>
      <c r="BD1157" s="6"/>
      <c r="BI1157" s="6"/>
      <c r="BN1157" s="6"/>
      <c r="BS1157" s="6"/>
      <c r="BX1157" s="6"/>
      <c r="CC1157" s="6"/>
      <c r="CH1157" s="6"/>
      <c r="CM1157" s="6"/>
      <c r="CR1157" s="6"/>
      <c r="CW1157" s="6"/>
    </row>
    <row r="1158" spans="1:101" x14ac:dyDescent="0.25">
      <c r="A1158" s="27"/>
      <c r="F1158" s="6"/>
      <c r="K1158" s="6"/>
      <c r="P1158" s="6"/>
      <c r="U1158" s="6"/>
      <c r="Z1158" s="6"/>
      <c r="AE1158" s="6"/>
      <c r="AJ1158" s="6"/>
      <c r="AO1158" s="6"/>
      <c r="AT1158" s="6"/>
      <c r="AY1158" s="6"/>
      <c r="BD1158" s="6"/>
      <c r="BI1158" s="6"/>
      <c r="BN1158" s="6"/>
      <c r="BS1158" s="6"/>
      <c r="BX1158" s="6"/>
      <c r="CC1158" s="6"/>
      <c r="CH1158" s="6"/>
      <c r="CM1158" s="6"/>
      <c r="CR1158" s="6"/>
      <c r="CW1158" s="6"/>
    </row>
    <row r="1159" spans="1:101" x14ac:dyDescent="0.25">
      <c r="A1159" s="27"/>
      <c r="F1159" s="6"/>
      <c r="K1159" s="6"/>
      <c r="P1159" s="6"/>
      <c r="U1159" s="6"/>
      <c r="Z1159" s="6"/>
      <c r="AE1159" s="6"/>
      <c r="AJ1159" s="6"/>
      <c r="AO1159" s="6"/>
      <c r="AT1159" s="6"/>
      <c r="AY1159" s="6"/>
      <c r="BD1159" s="6"/>
      <c r="BI1159" s="6"/>
      <c r="BN1159" s="6"/>
      <c r="BS1159" s="6"/>
      <c r="BX1159" s="6"/>
      <c r="CC1159" s="6"/>
      <c r="CH1159" s="6"/>
      <c r="CM1159" s="6"/>
      <c r="CR1159" s="6"/>
      <c r="CW1159" s="6"/>
    </row>
    <row r="1160" spans="1:101" x14ac:dyDescent="0.25">
      <c r="A1160" s="27"/>
      <c r="F1160" s="6"/>
      <c r="K1160" s="6"/>
      <c r="P1160" s="6"/>
      <c r="U1160" s="6"/>
      <c r="Z1160" s="6"/>
      <c r="AE1160" s="6"/>
      <c r="AJ1160" s="6"/>
      <c r="AO1160" s="6"/>
      <c r="AT1160" s="6"/>
      <c r="AY1160" s="6"/>
      <c r="BD1160" s="6"/>
      <c r="BI1160" s="6"/>
      <c r="BN1160" s="6"/>
      <c r="BS1160" s="6"/>
      <c r="BX1160" s="6"/>
      <c r="CC1160" s="6"/>
      <c r="CH1160" s="6"/>
      <c r="CM1160" s="6"/>
      <c r="CR1160" s="6"/>
      <c r="CW1160" s="6"/>
    </row>
    <row r="1161" spans="1:101" x14ac:dyDescent="0.25">
      <c r="A1161" s="27"/>
      <c r="F1161" s="6"/>
      <c r="K1161" s="6"/>
      <c r="P1161" s="6"/>
      <c r="U1161" s="6"/>
      <c r="Z1161" s="6"/>
      <c r="AE1161" s="6"/>
      <c r="AJ1161" s="6"/>
      <c r="AO1161" s="6"/>
      <c r="AT1161" s="6"/>
      <c r="AY1161" s="6"/>
      <c r="BD1161" s="6"/>
      <c r="BI1161" s="6"/>
      <c r="BN1161" s="6"/>
      <c r="BS1161" s="6"/>
      <c r="BX1161" s="6"/>
      <c r="CC1161" s="6"/>
      <c r="CH1161" s="6"/>
      <c r="CM1161" s="6"/>
      <c r="CR1161" s="6"/>
      <c r="CW1161" s="6"/>
    </row>
    <row r="1162" spans="1:101" x14ac:dyDescent="0.25">
      <c r="A1162" s="27"/>
      <c r="F1162" s="6"/>
      <c r="K1162" s="6"/>
      <c r="P1162" s="6"/>
      <c r="U1162" s="6"/>
      <c r="Z1162" s="6"/>
      <c r="AE1162" s="6"/>
      <c r="AJ1162" s="6"/>
      <c r="AO1162" s="6"/>
      <c r="AT1162" s="6"/>
      <c r="AY1162" s="6"/>
      <c r="BD1162" s="6"/>
      <c r="BI1162" s="6"/>
      <c r="BN1162" s="6"/>
      <c r="BS1162" s="6"/>
      <c r="BX1162" s="6"/>
      <c r="CC1162" s="6"/>
      <c r="CH1162" s="6"/>
      <c r="CM1162" s="6"/>
      <c r="CR1162" s="6"/>
      <c r="CW1162" s="6"/>
    </row>
    <row r="1163" spans="1:101" x14ac:dyDescent="0.25">
      <c r="A1163" s="27"/>
      <c r="F1163" s="6"/>
      <c r="K1163" s="6"/>
      <c r="P1163" s="6"/>
      <c r="U1163" s="6"/>
      <c r="Z1163" s="6"/>
      <c r="AE1163" s="6"/>
      <c r="AJ1163" s="6"/>
      <c r="AO1163" s="6"/>
      <c r="AT1163" s="6"/>
      <c r="AY1163" s="6"/>
      <c r="BD1163" s="6"/>
      <c r="BI1163" s="6"/>
      <c r="BN1163" s="6"/>
      <c r="BS1163" s="6"/>
      <c r="BX1163" s="6"/>
      <c r="CC1163" s="6"/>
      <c r="CH1163" s="6"/>
      <c r="CM1163" s="6"/>
      <c r="CR1163" s="6"/>
      <c r="CW1163" s="6"/>
    </row>
    <row r="1164" spans="1:101" x14ac:dyDescent="0.25">
      <c r="A1164" s="27"/>
      <c r="F1164" s="6"/>
      <c r="K1164" s="6"/>
      <c r="P1164" s="6"/>
      <c r="U1164" s="6"/>
      <c r="Z1164" s="6"/>
      <c r="AE1164" s="6"/>
      <c r="AJ1164" s="6"/>
      <c r="AO1164" s="6"/>
      <c r="AT1164" s="6"/>
      <c r="AY1164" s="6"/>
      <c r="BD1164" s="6"/>
      <c r="BI1164" s="6"/>
      <c r="BN1164" s="6"/>
      <c r="BS1164" s="6"/>
      <c r="BX1164" s="6"/>
      <c r="CC1164" s="6"/>
      <c r="CH1164" s="6"/>
      <c r="CM1164" s="6"/>
      <c r="CR1164" s="6"/>
      <c r="CW1164" s="6"/>
    </row>
    <row r="1165" spans="1:101" x14ac:dyDescent="0.25">
      <c r="A1165" s="27"/>
      <c r="F1165" s="6"/>
      <c r="K1165" s="6"/>
      <c r="P1165" s="6"/>
      <c r="U1165" s="6"/>
      <c r="Z1165" s="6"/>
      <c r="AE1165" s="6"/>
      <c r="AJ1165" s="6"/>
      <c r="AO1165" s="6"/>
      <c r="AT1165" s="6"/>
      <c r="AY1165" s="6"/>
      <c r="BD1165" s="6"/>
      <c r="BI1165" s="6"/>
      <c r="BN1165" s="6"/>
      <c r="BS1165" s="6"/>
      <c r="BX1165" s="6"/>
      <c r="CC1165" s="6"/>
      <c r="CH1165" s="6"/>
      <c r="CM1165" s="6"/>
      <c r="CR1165" s="6"/>
      <c r="CW1165" s="6"/>
    </row>
    <row r="1166" spans="1:101" x14ac:dyDescent="0.25">
      <c r="A1166" s="27"/>
      <c r="F1166" s="6"/>
      <c r="K1166" s="6"/>
      <c r="P1166" s="6"/>
      <c r="U1166" s="6"/>
      <c r="Z1166" s="6"/>
      <c r="AE1166" s="6"/>
      <c r="AJ1166" s="6"/>
      <c r="AO1166" s="6"/>
      <c r="AT1166" s="6"/>
      <c r="AY1166" s="6"/>
      <c r="BD1166" s="6"/>
      <c r="BI1166" s="6"/>
      <c r="BN1166" s="6"/>
      <c r="BS1166" s="6"/>
      <c r="BX1166" s="6"/>
      <c r="CC1166" s="6"/>
      <c r="CH1166" s="6"/>
      <c r="CM1166" s="6"/>
      <c r="CR1166" s="6"/>
      <c r="CW1166" s="6"/>
    </row>
    <row r="1167" spans="1:101" x14ac:dyDescent="0.25">
      <c r="A1167" s="27"/>
      <c r="F1167" s="6"/>
      <c r="K1167" s="6"/>
      <c r="P1167" s="6"/>
      <c r="U1167" s="6"/>
      <c r="Z1167" s="6"/>
      <c r="AE1167" s="6"/>
      <c r="AJ1167" s="6"/>
      <c r="AO1167" s="6"/>
      <c r="AT1167" s="6"/>
      <c r="AY1167" s="6"/>
      <c r="BD1167" s="6"/>
      <c r="BI1167" s="6"/>
      <c r="BN1167" s="6"/>
      <c r="BS1167" s="6"/>
      <c r="BX1167" s="6"/>
      <c r="CC1167" s="6"/>
      <c r="CH1167" s="6"/>
      <c r="CM1167" s="6"/>
      <c r="CR1167" s="6"/>
      <c r="CW1167" s="6"/>
    </row>
    <row r="1168" spans="1:101" x14ac:dyDescent="0.25">
      <c r="A1168" s="27"/>
      <c r="F1168" s="6"/>
      <c r="K1168" s="6"/>
      <c r="P1168" s="6"/>
      <c r="U1168" s="6"/>
      <c r="Z1168" s="6"/>
      <c r="AE1168" s="6"/>
      <c r="AJ1168" s="6"/>
      <c r="AO1168" s="6"/>
      <c r="AT1168" s="6"/>
      <c r="AY1168" s="6"/>
      <c r="BD1168" s="6"/>
      <c r="BI1168" s="6"/>
      <c r="BN1168" s="6"/>
      <c r="BS1168" s="6"/>
      <c r="BX1168" s="6"/>
      <c r="CC1168" s="6"/>
      <c r="CH1168" s="6"/>
      <c r="CM1168" s="6"/>
      <c r="CR1168" s="6"/>
      <c r="CW1168" s="6"/>
    </row>
    <row r="1169" spans="1:101" x14ac:dyDescent="0.25">
      <c r="A1169" s="27"/>
      <c r="F1169" s="6"/>
      <c r="K1169" s="6"/>
      <c r="P1169" s="6"/>
      <c r="U1169" s="6"/>
      <c r="Z1169" s="6"/>
      <c r="AE1169" s="6"/>
      <c r="AJ1169" s="6"/>
      <c r="AO1169" s="6"/>
      <c r="AT1169" s="6"/>
      <c r="AY1169" s="6"/>
      <c r="BD1169" s="6"/>
      <c r="BI1169" s="6"/>
      <c r="BN1169" s="6"/>
      <c r="BS1169" s="6"/>
      <c r="BX1169" s="6"/>
      <c r="CC1169" s="6"/>
      <c r="CH1169" s="6"/>
      <c r="CM1169" s="6"/>
      <c r="CR1169" s="6"/>
      <c r="CW1169" s="6"/>
    </row>
    <row r="1170" spans="1:101" x14ac:dyDescent="0.25">
      <c r="A1170" s="27"/>
      <c r="F1170" s="6"/>
      <c r="K1170" s="6"/>
      <c r="P1170" s="6"/>
      <c r="U1170" s="6"/>
      <c r="Z1170" s="6"/>
      <c r="AE1170" s="6"/>
      <c r="AJ1170" s="6"/>
      <c r="AO1170" s="6"/>
      <c r="AT1170" s="6"/>
      <c r="AY1170" s="6"/>
      <c r="BD1170" s="6"/>
      <c r="BI1170" s="6"/>
      <c r="BN1170" s="6"/>
      <c r="BS1170" s="6"/>
      <c r="BX1170" s="6"/>
      <c r="CC1170" s="6"/>
      <c r="CH1170" s="6"/>
      <c r="CM1170" s="6"/>
      <c r="CR1170" s="6"/>
      <c r="CW1170" s="6"/>
    </row>
    <row r="1171" spans="1:101" x14ac:dyDescent="0.25">
      <c r="A1171" s="27"/>
      <c r="F1171" s="6"/>
      <c r="K1171" s="6"/>
      <c r="P1171" s="6"/>
      <c r="U1171" s="6"/>
      <c r="Z1171" s="6"/>
      <c r="AE1171" s="6"/>
      <c r="AJ1171" s="6"/>
      <c r="AO1171" s="6"/>
      <c r="AT1171" s="6"/>
      <c r="AY1171" s="6"/>
      <c r="BD1171" s="6"/>
      <c r="BI1171" s="6"/>
      <c r="BN1171" s="6"/>
      <c r="BS1171" s="6"/>
      <c r="BX1171" s="6"/>
      <c r="CC1171" s="6"/>
      <c r="CH1171" s="6"/>
      <c r="CM1171" s="6"/>
      <c r="CR1171" s="6"/>
      <c r="CW1171" s="6"/>
    </row>
    <row r="1172" spans="1:101" x14ac:dyDescent="0.25">
      <c r="A1172" s="27"/>
      <c r="F1172" s="6"/>
      <c r="K1172" s="6"/>
      <c r="P1172" s="6"/>
      <c r="U1172" s="6"/>
      <c r="Z1172" s="6"/>
      <c r="AE1172" s="6"/>
      <c r="AJ1172" s="6"/>
      <c r="AO1172" s="6"/>
      <c r="AT1172" s="6"/>
      <c r="AY1172" s="6"/>
      <c r="BD1172" s="6"/>
      <c r="BI1172" s="6"/>
      <c r="BN1172" s="6"/>
      <c r="BS1172" s="6"/>
      <c r="BX1172" s="6"/>
      <c r="CC1172" s="6"/>
      <c r="CH1172" s="6"/>
      <c r="CM1172" s="6"/>
      <c r="CR1172" s="6"/>
      <c r="CW1172" s="6"/>
    </row>
    <row r="1173" spans="1:101" x14ac:dyDescent="0.25">
      <c r="A1173" s="27"/>
      <c r="F1173" s="6"/>
      <c r="K1173" s="6"/>
      <c r="P1173" s="6"/>
      <c r="U1173" s="6"/>
      <c r="Z1173" s="6"/>
      <c r="AE1173" s="6"/>
      <c r="AJ1173" s="6"/>
      <c r="AO1173" s="6"/>
      <c r="AT1173" s="6"/>
      <c r="AY1173" s="6"/>
      <c r="BD1173" s="6"/>
      <c r="BI1173" s="6"/>
      <c r="BN1173" s="6"/>
      <c r="BS1173" s="6"/>
      <c r="BX1173" s="6"/>
      <c r="CC1173" s="6"/>
      <c r="CH1173" s="6"/>
      <c r="CM1173" s="6"/>
      <c r="CR1173" s="6"/>
      <c r="CW1173" s="6"/>
    </row>
    <row r="1174" spans="1:101" x14ac:dyDescent="0.25">
      <c r="A1174" s="27"/>
      <c r="F1174" s="6"/>
      <c r="K1174" s="6"/>
      <c r="P1174" s="6"/>
      <c r="U1174" s="6"/>
      <c r="Z1174" s="6"/>
      <c r="AE1174" s="6"/>
      <c r="AJ1174" s="6"/>
      <c r="AO1174" s="6"/>
      <c r="AT1174" s="6"/>
      <c r="AY1174" s="6"/>
      <c r="BD1174" s="6"/>
      <c r="BI1174" s="6"/>
      <c r="BN1174" s="6"/>
      <c r="BS1174" s="6"/>
      <c r="BX1174" s="6"/>
      <c r="CC1174" s="6"/>
      <c r="CH1174" s="6"/>
      <c r="CM1174" s="6"/>
      <c r="CR1174" s="6"/>
      <c r="CW1174" s="6"/>
    </row>
    <row r="1175" spans="1:101" x14ac:dyDescent="0.25">
      <c r="A1175" s="27"/>
      <c r="F1175" s="6"/>
      <c r="K1175" s="6"/>
      <c r="P1175" s="6"/>
      <c r="U1175" s="6"/>
      <c r="Z1175" s="6"/>
      <c r="AE1175" s="6"/>
      <c r="AJ1175" s="6"/>
      <c r="AO1175" s="6"/>
      <c r="AT1175" s="6"/>
      <c r="AY1175" s="6"/>
      <c r="BD1175" s="6"/>
      <c r="BI1175" s="6"/>
      <c r="BN1175" s="6"/>
      <c r="BS1175" s="6"/>
      <c r="BX1175" s="6"/>
      <c r="CC1175" s="6"/>
      <c r="CH1175" s="6"/>
      <c r="CM1175" s="6"/>
      <c r="CR1175" s="6"/>
      <c r="CW1175" s="6"/>
    </row>
    <row r="1176" spans="1:101" x14ac:dyDescent="0.25">
      <c r="A1176" s="27"/>
      <c r="F1176" s="6"/>
      <c r="K1176" s="6"/>
      <c r="P1176" s="6"/>
      <c r="U1176" s="6"/>
      <c r="Z1176" s="6"/>
      <c r="AE1176" s="6"/>
      <c r="AJ1176" s="6"/>
      <c r="AO1176" s="6"/>
      <c r="AT1176" s="6"/>
      <c r="AY1176" s="6"/>
      <c r="BD1176" s="6"/>
      <c r="BI1176" s="6"/>
      <c r="BN1176" s="6"/>
      <c r="BS1176" s="6"/>
      <c r="BX1176" s="6"/>
      <c r="CC1176" s="6"/>
      <c r="CH1176" s="6"/>
      <c r="CM1176" s="6"/>
      <c r="CR1176" s="6"/>
      <c r="CW1176" s="6"/>
    </row>
    <row r="1177" spans="1:101" x14ac:dyDescent="0.25">
      <c r="A1177" s="27"/>
      <c r="F1177" s="6"/>
      <c r="K1177" s="6"/>
      <c r="P1177" s="6"/>
      <c r="U1177" s="6"/>
      <c r="Z1177" s="6"/>
      <c r="AE1177" s="6"/>
      <c r="AJ1177" s="6"/>
      <c r="AO1177" s="6"/>
      <c r="AT1177" s="6"/>
      <c r="AY1177" s="6"/>
      <c r="BD1177" s="6"/>
      <c r="BI1177" s="6"/>
      <c r="BN1177" s="6"/>
      <c r="BS1177" s="6"/>
      <c r="BX1177" s="6"/>
      <c r="CC1177" s="6"/>
      <c r="CH1177" s="6"/>
      <c r="CM1177" s="6"/>
      <c r="CR1177" s="6"/>
      <c r="CW1177" s="6"/>
    </row>
    <row r="1178" spans="1:101" x14ac:dyDescent="0.25">
      <c r="A1178" s="27"/>
      <c r="F1178" s="6"/>
      <c r="K1178" s="6"/>
      <c r="P1178" s="6"/>
      <c r="U1178" s="6"/>
      <c r="Z1178" s="6"/>
      <c r="AE1178" s="6"/>
      <c r="AJ1178" s="6"/>
      <c r="AO1178" s="6"/>
      <c r="AT1178" s="6"/>
      <c r="AY1178" s="6"/>
      <c r="BD1178" s="6"/>
      <c r="BI1178" s="6"/>
      <c r="BN1178" s="6"/>
      <c r="BS1178" s="6"/>
      <c r="BX1178" s="6"/>
      <c r="CC1178" s="6"/>
      <c r="CH1178" s="6"/>
      <c r="CM1178" s="6"/>
      <c r="CR1178" s="6"/>
      <c r="CW1178" s="6"/>
    </row>
    <row r="1179" spans="1:101" x14ac:dyDescent="0.25">
      <c r="A1179" s="27"/>
      <c r="F1179" s="6"/>
      <c r="K1179" s="6"/>
      <c r="P1179" s="6"/>
      <c r="U1179" s="6"/>
      <c r="Z1179" s="6"/>
      <c r="AE1179" s="6"/>
      <c r="AJ1179" s="6"/>
      <c r="AO1179" s="6"/>
      <c r="AT1179" s="6"/>
      <c r="AY1179" s="6"/>
      <c r="BD1179" s="6"/>
      <c r="BI1179" s="6"/>
      <c r="BN1179" s="6"/>
      <c r="BS1179" s="6"/>
      <c r="BX1179" s="6"/>
      <c r="CC1179" s="6"/>
      <c r="CH1179" s="6"/>
      <c r="CM1179" s="6"/>
      <c r="CR1179" s="6"/>
      <c r="CW1179" s="6"/>
    </row>
    <row r="1180" spans="1:101" x14ac:dyDescent="0.25">
      <c r="A1180" s="27"/>
      <c r="F1180" s="6"/>
      <c r="K1180" s="6"/>
      <c r="P1180" s="6"/>
      <c r="U1180" s="6"/>
      <c r="Z1180" s="6"/>
      <c r="AE1180" s="6"/>
      <c r="AJ1180" s="6"/>
      <c r="AO1180" s="6"/>
      <c r="AT1180" s="6"/>
      <c r="AY1180" s="6"/>
      <c r="BD1180" s="6"/>
      <c r="BI1180" s="6"/>
      <c r="BN1180" s="6"/>
      <c r="BS1180" s="6"/>
      <c r="BX1180" s="6"/>
      <c r="CC1180" s="6"/>
      <c r="CH1180" s="6"/>
      <c r="CM1180" s="6"/>
      <c r="CR1180" s="6"/>
      <c r="CW1180" s="6"/>
    </row>
    <row r="1181" spans="1:101" x14ac:dyDescent="0.25">
      <c r="A1181" s="27"/>
      <c r="F1181" s="6"/>
      <c r="K1181" s="6"/>
      <c r="P1181" s="6"/>
      <c r="U1181" s="6"/>
      <c r="Z1181" s="6"/>
      <c r="AE1181" s="6"/>
      <c r="AJ1181" s="6"/>
      <c r="AO1181" s="6"/>
      <c r="AT1181" s="6"/>
      <c r="AY1181" s="6"/>
      <c r="BD1181" s="6"/>
      <c r="BI1181" s="6"/>
      <c r="BN1181" s="6"/>
      <c r="BS1181" s="6"/>
      <c r="BX1181" s="6"/>
      <c r="CC1181" s="6"/>
      <c r="CH1181" s="6"/>
      <c r="CM1181" s="6"/>
      <c r="CR1181" s="6"/>
      <c r="CW1181" s="6"/>
    </row>
    <row r="1182" spans="1:101" x14ac:dyDescent="0.25">
      <c r="A1182" s="27"/>
      <c r="F1182" s="6"/>
      <c r="K1182" s="6"/>
      <c r="P1182" s="6"/>
      <c r="U1182" s="6"/>
      <c r="Z1182" s="6"/>
      <c r="AE1182" s="6"/>
      <c r="AJ1182" s="6"/>
      <c r="AO1182" s="6"/>
      <c r="AT1182" s="6"/>
      <c r="AY1182" s="6"/>
      <c r="BD1182" s="6"/>
      <c r="BI1182" s="6"/>
      <c r="BN1182" s="6"/>
      <c r="BS1182" s="6"/>
      <c r="BX1182" s="6"/>
      <c r="CC1182" s="6"/>
      <c r="CH1182" s="6"/>
      <c r="CM1182" s="6"/>
      <c r="CR1182" s="6"/>
      <c r="CW1182" s="6"/>
    </row>
    <row r="1183" spans="1:101" x14ac:dyDescent="0.25">
      <c r="A1183" s="27"/>
      <c r="F1183" s="6"/>
      <c r="K1183" s="6"/>
      <c r="P1183" s="6"/>
      <c r="U1183" s="6"/>
      <c r="Z1183" s="6"/>
      <c r="AE1183" s="6"/>
      <c r="AJ1183" s="6"/>
      <c r="AO1183" s="6"/>
      <c r="AT1183" s="6"/>
      <c r="AY1183" s="6"/>
      <c r="BD1183" s="6"/>
      <c r="BI1183" s="6"/>
      <c r="BN1183" s="6"/>
      <c r="BS1183" s="6"/>
      <c r="BX1183" s="6"/>
      <c r="CC1183" s="6"/>
      <c r="CH1183" s="6"/>
      <c r="CM1183" s="6"/>
      <c r="CR1183" s="6"/>
      <c r="CW1183" s="6"/>
    </row>
    <row r="1184" spans="1:101" x14ac:dyDescent="0.25">
      <c r="A1184" s="27"/>
      <c r="F1184" s="6"/>
      <c r="K1184" s="6"/>
      <c r="P1184" s="6"/>
      <c r="U1184" s="6"/>
      <c r="Z1184" s="6"/>
      <c r="AE1184" s="6"/>
      <c r="AJ1184" s="6"/>
      <c r="AO1184" s="6"/>
      <c r="AT1184" s="6"/>
      <c r="AY1184" s="6"/>
      <c r="BD1184" s="6"/>
      <c r="BI1184" s="6"/>
      <c r="BN1184" s="6"/>
      <c r="BS1184" s="6"/>
      <c r="BX1184" s="6"/>
      <c r="CC1184" s="6"/>
      <c r="CH1184" s="6"/>
      <c r="CM1184" s="6"/>
      <c r="CR1184" s="6"/>
      <c r="CW1184" s="6"/>
    </row>
    <row r="1185" spans="1:101" x14ac:dyDescent="0.25">
      <c r="A1185" s="27"/>
      <c r="F1185" s="6"/>
      <c r="K1185" s="6"/>
      <c r="P1185" s="6"/>
      <c r="U1185" s="6"/>
      <c r="Z1185" s="6"/>
      <c r="AE1185" s="6"/>
      <c r="AJ1185" s="6"/>
      <c r="AO1185" s="6"/>
      <c r="AT1185" s="6"/>
      <c r="AY1185" s="6"/>
      <c r="BD1185" s="6"/>
      <c r="BI1185" s="6"/>
      <c r="BN1185" s="6"/>
      <c r="BS1185" s="6"/>
      <c r="BX1185" s="6"/>
      <c r="CC1185" s="6"/>
      <c r="CH1185" s="6"/>
      <c r="CM1185" s="6"/>
      <c r="CR1185" s="6"/>
      <c r="CW1185" s="6"/>
    </row>
    <row r="1186" spans="1:101" x14ac:dyDescent="0.25">
      <c r="A1186" s="27"/>
      <c r="F1186" s="6"/>
      <c r="K1186" s="6"/>
      <c r="P1186" s="6"/>
      <c r="U1186" s="6"/>
      <c r="Z1186" s="6"/>
      <c r="AE1186" s="6"/>
      <c r="AJ1186" s="6"/>
      <c r="AO1186" s="6"/>
      <c r="AT1186" s="6"/>
      <c r="AY1186" s="6"/>
      <c r="BD1186" s="6"/>
      <c r="BI1186" s="6"/>
      <c r="BN1186" s="6"/>
      <c r="BS1186" s="6"/>
      <c r="BX1186" s="6"/>
      <c r="CC1186" s="6"/>
      <c r="CH1186" s="6"/>
      <c r="CM1186" s="6"/>
      <c r="CR1186" s="6"/>
      <c r="CW1186" s="6"/>
    </row>
    <row r="1187" spans="1:101" x14ac:dyDescent="0.25">
      <c r="A1187" s="27"/>
      <c r="F1187" s="6"/>
      <c r="K1187" s="6"/>
      <c r="P1187" s="6"/>
      <c r="U1187" s="6"/>
      <c r="Z1187" s="6"/>
      <c r="AE1187" s="6"/>
      <c r="AJ1187" s="6"/>
      <c r="AO1187" s="6"/>
      <c r="AT1187" s="6"/>
      <c r="AY1187" s="6"/>
      <c r="BD1187" s="6"/>
      <c r="BI1187" s="6"/>
      <c r="BN1187" s="6"/>
      <c r="BS1187" s="6"/>
      <c r="BX1187" s="6"/>
      <c r="CC1187" s="6"/>
      <c r="CH1187" s="6"/>
      <c r="CM1187" s="6"/>
      <c r="CR1187" s="6"/>
      <c r="CW1187" s="6"/>
    </row>
    <row r="1188" spans="1:101" x14ac:dyDescent="0.25">
      <c r="A1188" s="27"/>
      <c r="F1188" s="6"/>
      <c r="K1188" s="6"/>
      <c r="P1188" s="6"/>
      <c r="U1188" s="6"/>
      <c r="Z1188" s="6"/>
      <c r="AE1188" s="6"/>
      <c r="AJ1188" s="6"/>
      <c r="AO1188" s="6"/>
      <c r="AT1188" s="6"/>
      <c r="AY1188" s="6"/>
      <c r="BD1188" s="6"/>
      <c r="BI1188" s="6"/>
      <c r="BN1188" s="6"/>
      <c r="BS1188" s="6"/>
      <c r="BX1188" s="6"/>
      <c r="CC1188" s="6"/>
      <c r="CH1188" s="6"/>
      <c r="CM1188" s="6"/>
      <c r="CR1188" s="6"/>
      <c r="CW1188" s="6"/>
    </row>
    <row r="1189" spans="1:101" x14ac:dyDescent="0.25">
      <c r="A1189" s="27"/>
      <c r="F1189" s="6"/>
      <c r="K1189" s="6"/>
      <c r="P1189" s="6"/>
      <c r="U1189" s="6"/>
      <c r="Z1189" s="6"/>
      <c r="AE1189" s="6"/>
      <c r="AJ1189" s="6"/>
      <c r="AO1189" s="6"/>
      <c r="AT1189" s="6"/>
      <c r="AY1189" s="6"/>
      <c r="BD1189" s="6"/>
      <c r="BI1189" s="6"/>
      <c r="BN1189" s="6"/>
      <c r="BS1189" s="6"/>
      <c r="BX1189" s="6"/>
      <c r="CC1189" s="6"/>
      <c r="CH1189" s="6"/>
      <c r="CM1189" s="6"/>
      <c r="CR1189" s="6"/>
      <c r="CW1189" s="6"/>
    </row>
    <row r="1190" spans="1:101" x14ac:dyDescent="0.25">
      <c r="A1190" s="27"/>
      <c r="F1190" s="6"/>
      <c r="K1190" s="6"/>
      <c r="P1190" s="6"/>
      <c r="U1190" s="6"/>
      <c r="Z1190" s="6"/>
      <c r="AE1190" s="6"/>
      <c r="AJ1190" s="6"/>
      <c r="AO1190" s="6"/>
      <c r="AT1190" s="6"/>
      <c r="AY1190" s="6"/>
      <c r="BD1190" s="6"/>
      <c r="BI1190" s="6"/>
      <c r="BN1190" s="6"/>
      <c r="BS1190" s="6"/>
      <c r="BX1190" s="6"/>
      <c r="CC1190" s="6"/>
      <c r="CH1190" s="6"/>
      <c r="CM1190" s="6"/>
      <c r="CR1190" s="6"/>
      <c r="CW1190" s="6"/>
    </row>
    <row r="1191" spans="1:101" x14ac:dyDescent="0.25">
      <c r="A1191" s="27"/>
      <c r="F1191" s="6"/>
      <c r="K1191" s="6"/>
      <c r="P1191" s="6"/>
      <c r="U1191" s="6"/>
      <c r="Z1191" s="6"/>
      <c r="AE1191" s="6"/>
      <c r="AJ1191" s="6"/>
      <c r="AO1191" s="6"/>
      <c r="AT1191" s="6"/>
      <c r="AY1191" s="6"/>
      <c r="BD1191" s="6"/>
      <c r="BI1191" s="6"/>
      <c r="BN1191" s="6"/>
      <c r="BS1191" s="6"/>
      <c r="BX1191" s="6"/>
      <c r="CC1191" s="6"/>
      <c r="CH1191" s="6"/>
      <c r="CM1191" s="6"/>
      <c r="CR1191" s="6"/>
      <c r="CW1191" s="6"/>
    </row>
    <row r="1192" spans="1:101" x14ac:dyDescent="0.25">
      <c r="A1192" s="27"/>
      <c r="F1192" s="6"/>
      <c r="K1192" s="6"/>
      <c r="P1192" s="6"/>
      <c r="U1192" s="6"/>
      <c r="Z1192" s="6"/>
      <c r="AE1192" s="6"/>
      <c r="AJ1192" s="6"/>
      <c r="AO1192" s="6"/>
      <c r="AT1192" s="6"/>
      <c r="AY1192" s="6"/>
      <c r="BD1192" s="6"/>
      <c r="BI1192" s="6"/>
      <c r="BN1192" s="6"/>
      <c r="BS1192" s="6"/>
      <c r="BX1192" s="6"/>
      <c r="CC1192" s="6"/>
      <c r="CH1192" s="6"/>
      <c r="CM1192" s="6"/>
      <c r="CR1192" s="6"/>
      <c r="CW1192" s="6"/>
    </row>
    <row r="1193" spans="1:101" x14ac:dyDescent="0.25">
      <c r="A1193" s="27"/>
      <c r="F1193" s="6"/>
      <c r="K1193" s="6"/>
      <c r="P1193" s="6"/>
      <c r="U1193" s="6"/>
      <c r="Z1193" s="6"/>
      <c r="AE1193" s="6"/>
      <c r="AJ1193" s="6"/>
      <c r="AO1193" s="6"/>
      <c r="AT1193" s="6"/>
      <c r="AY1193" s="6"/>
      <c r="BD1193" s="6"/>
      <c r="BI1193" s="6"/>
      <c r="BN1193" s="6"/>
      <c r="BS1193" s="6"/>
      <c r="BX1193" s="6"/>
      <c r="CC1193" s="6"/>
      <c r="CH1193" s="6"/>
      <c r="CM1193" s="6"/>
      <c r="CR1193" s="6"/>
      <c r="CW1193" s="6"/>
    </row>
    <row r="1194" spans="1:101" x14ac:dyDescent="0.25">
      <c r="A1194" s="27"/>
      <c r="F1194" s="6"/>
      <c r="K1194" s="6"/>
      <c r="P1194" s="6"/>
      <c r="U1194" s="6"/>
      <c r="Z1194" s="6"/>
      <c r="AE1194" s="6"/>
      <c r="AJ1194" s="6"/>
      <c r="AO1194" s="6"/>
      <c r="AT1194" s="6"/>
      <c r="AY1194" s="6"/>
      <c r="BD1194" s="6"/>
      <c r="BI1194" s="6"/>
      <c r="BN1194" s="6"/>
      <c r="BS1194" s="6"/>
      <c r="BX1194" s="6"/>
      <c r="CC1194" s="6"/>
      <c r="CH1194" s="6"/>
      <c r="CM1194" s="6"/>
      <c r="CR1194" s="6"/>
      <c r="CW1194" s="6"/>
    </row>
    <row r="1195" spans="1:101" x14ac:dyDescent="0.25">
      <c r="A1195" s="27"/>
      <c r="F1195" s="6"/>
      <c r="K1195" s="6"/>
      <c r="P1195" s="6"/>
      <c r="U1195" s="6"/>
      <c r="Z1195" s="6"/>
      <c r="AE1195" s="6"/>
      <c r="AJ1195" s="6"/>
      <c r="AO1195" s="6"/>
      <c r="AT1195" s="6"/>
      <c r="AY1195" s="6"/>
      <c r="BD1195" s="6"/>
      <c r="BI1195" s="6"/>
      <c r="BN1195" s="6"/>
      <c r="BS1195" s="6"/>
      <c r="BX1195" s="6"/>
      <c r="CC1195" s="6"/>
      <c r="CH1195" s="6"/>
      <c r="CM1195" s="6"/>
      <c r="CR1195" s="6"/>
      <c r="CW1195" s="6"/>
    </row>
    <row r="1196" spans="1:101" x14ac:dyDescent="0.25">
      <c r="A1196" s="27"/>
      <c r="F1196" s="6"/>
      <c r="K1196" s="6"/>
      <c r="P1196" s="6"/>
      <c r="U1196" s="6"/>
      <c r="Z1196" s="6"/>
      <c r="AE1196" s="6"/>
      <c r="AJ1196" s="6"/>
      <c r="AO1196" s="6"/>
      <c r="AT1196" s="6"/>
      <c r="AY1196" s="6"/>
      <c r="BD1196" s="6"/>
      <c r="BI1196" s="6"/>
      <c r="BN1196" s="6"/>
      <c r="BS1196" s="6"/>
      <c r="BX1196" s="6"/>
      <c r="CC1196" s="6"/>
      <c r="CH1196" s="6"/>
      <c r="CM1196" s="6"/>
      <c r="CR1196" s="6"/>
      <c r="CW1196" s="6"/>
    </row>
    <row r="1197" spans="1:101" x14ac:dyDescent="0.25">
      <c r="A1197" s="27"/>
      <c r="F1197" s="6"/>
      <c r="K1197" s="6"/>
      <c r="P1197" s="6"/>
      <c r="U1197" s="6"/>
      <c r="Z1197" s="6"/>
      <c r="AE1197" s="6"/>
      <c r="AJ1197" s="6"/>
      <c r="AO1197" s="6"/>
      <c r="AT1197" s="6"/>
      <c r="AY1197" s="6"/>
      <c r="BD1197" s="6"/>
      <c r="BI1197" s="6"/>
      <c r="BN1197" s="6"/>
      <c r="BS1197" s="6"/>
      <c r="BX1197" s="6"/>
      <c r="CC1197" s="6"/>
      <c r="CH1197" s="6"/>
      <c r="CM1197" s="6"/>
      <c r="CR1197" s="6"/>
      <c r="CW1197" s="6"/>
    </row>
    <row r="1198" spans="1:101" x14ac:dyDescent="0.25">
      <c r="A1198" s="27"/>
      <c r="F1198" s="6"/>
      <c r="K1198" s="6"/>
      <c r="P1198" s="6"/>
      <c r="U1198" s="6"/>
      <c r="Z1198" s="6"/>
      <c r="AE1198" s="6"/>
      <c r="AJ1198" s="6"/>
      <c r="AO1198" s="6"/>
      <c r="AT1198" s="6"/>
      <c r="AY1198" s="6"/>
      <c r="BD1198" s="6"/>
      <c r="BI1198" s="6"/>
      <c r="BN1198" s="6"/>
      <c r="BS1198" s="6"/>
      <c r="BX1198" s="6"/>
      <c r="CC1198" s="6"/>
      <c r="CH1198" s="6"/>
      <c r="CM1198" s="6"/>
      <c r="CR1198" s="6"/>
      <c r="CW1198" s="6"/>
    </row>
    <row r="1199" spans="1:101" x14ac:dyDescent="0.25">
      <c r="A1199" s="27"/>
      <c r="F1199" s="6"/>
      <c r="K1199" s="6"/>
      <c r="P1199" s="6"/>
      <c r="U1199" s="6"/>
      <c r="Z1199" s="6"/>
      <c r="AE1199" s="6"/>
      <c r="AJ1199" s="6"/>
      <c r="AO1199" s="6"/>
      <c r="AT1199" s="6"/>
      <c r="AY1199" s="6"/>
      <c r="BD1199" s="6"/>
      <c r="BI1199" s="6"/>
      <c r="BN1199" s="6"/>
      <c r="BS1199" s="6"/>
      <c r="BX1199" s="6"/>
      <c r="CC1199" s="6"/>
      <c r="CH1199" s="6"/>
      <c r="CM1199" s="6"/>
      <c r="CR1199" s="6"/>
      <c r="CW1199" s="6"/>
    </row>
    <row r="1200" spans="1:101" x14ac:dyDescent="0.25">
      <c r="A1200" s="27"/>
      <c r="F1200" s="6"/>
      <c r="K1200" s="6"/>
      <c r="P1200" s="6"/>
      <c r="U1200" s="6"/>
      <c r="Z1200" s="6"/>
      <c r="AE1200" s="6"/>
      <c r="AJ1200" s="6"/>
      <c r="AO1200" s="6"/>
      <c r="AT1200" s="6"/>
      <c r="AY1200" s="6"/>
      <c r="BD1200" s="6"/>
      <c r="BI1200" s="6"/>
      <c r="BN1200" s="6"/>
      <c r="BS1200" s="6"/>
      <c r="BX1200" s="6"/>
      <c r="CC1200" s="6"/>
      <c r="CH1200" s="6"/>
      <c r="CM1200" s="6"/>
      <c r="CR1200" s="6"/>
      <c r="CW1200" s="6"/>
    </row>
    <row r="1201" spans="1:101" x14ac:dyDescent="0.25">
      <c r="A1201" s="27"/>
      <c r="F1201" s="6"/>
      <c r="K1201" s="6"/>
      <c r="P1201" s="6"/>
      <c r="U1201" s="6"/>
      <c r="Z1201" s="6"/>
      <c r="AE1201" s="6"/>
      <c r="AJ1201" s="6"/>
      <c r="AO1201" s="6"/>
      <c r="AT1201" s="6"/>
      <c r="AY1201" s="6"/>
      <c r="BD1201" s="6"/>
      <c r="BI1201" s="6"/>
      <c r="BN1201" s="6"/>
      <c r="BS1201" s="6"/>
      <c r="BX1201" s="6"/>
      <c r="CC1201" s="6"/>
      <c r="CH1201" s="6"/>
      <c r="CM1201" s="6"/>
      <c r="CR1201" s="6"/>
      <c r="CW1201" s="6"/>
    </row>
    <row r="1202" spans="1:101" x14ac:dyDescent="0.25">
      <c r="A1202" s="27"/>
      <c r="F1202" s="6"/>
      <c r="K1202" s="6"/>
      <c r="P1202" s="6"/>
      <c r="U1202" s="6"/>
      <c r="Z1202" s="6"/>
      <c r="AE1202" s="6"/>
      <c r="AJ1202" s="6"/>
      <c r="AO1202" s="6"/>
      <c r="AT1202" s="6"/>
      <c r="AY1202" s="6"/>
      <c r="BD1202" s="6"/>
      <c r="BI1202" s="6"/>
      <c r="BN1202" s="6"/>
      <c r="BS1202" s="6"/>
      <c r="BX1202" s="6"/>
      <c r="CC1202" s="6"/>
      <c r="CH1202" s="6"/>
      <c r="CM1202" s="6"/>
      <c r="CR1202" s="6"/>
      <c r="CW1202" s="6"/>
    </row>
    <row r="1203" spans="1:101" x14ac:dyDescent="0.25">
      <c r="A1203" s="27"/>
      <c r="F1203" s="6"/>
      <c r="K1203" s="6"/>
      <c r="P1203" s="6"/>
      <c r="U1203" s="6"/>
      <c r="Z1203" s="6"/>
      <c r="AE1203" s="6"/>
      <c r="AJ1203" s="6"/>
      <c r="AO1203" s="6"/>
      <c r="AT1203" s="6"/>
      <c r="AY1203" s="6"/>
      <c r="BD1203" s="6"/>
      <c r="BI1203" s="6"/>
      <c r="BN1203" s="6"/>
      <c r="BS1203" s="6"/>
      <c r="BX1203" s="6"/>
      <c r="CC1203" s="6"/>
      <c r="CH1203" s="6"/>
      <c r="CM1203" s="6"/>
      <c r="CR1203" s="6"/>
      <c r="CW1203" s="6"/>
    </row>
    <row r="1204" spans="1:101" x14ac:dyDescent="0.25">
      <c r="A1204" s="27"/>
      <c r="F1204" s="6"/>
      <c r="K1204" s="6"/>
      <c r="P1204" s="6"/>
      <c r="U1204" s="6"/>
      <c r="Z1204" s="6"/>
      <c r="AE1204" s="6"/>
      <c r="AJ1204" s="6"/>
      <c r="AO1204" s="6"/>
      <c r="AT1204" s="6"/>
      <c r="AY1204" s="6"/>
      <c r="BD1204" s="6"/>
      <c r="BI1204" s="6"/>
      <c r="BN1204" s="6"/>
      <c r="BS1204" s="6"/>
      <c r="BX1204" s="6"/>
      <c r="CC1204" s="6"/>
      <c r="CH1204" s="6"/>
      <c r="CM1204" s="6"/>
      <c r="CR1204" s="6"/>
      <c r="CW1204" s="6"/>
    </row>
    <row r="1205" spans="1:101" x14ac:dyDescent="0.25">
      <c r="A1205" s="27"/>
      <c r="F1205" s="6"/>
      <c r="K1205" s="6"/>
      <c r="P1205" s="6"/>
      <c r="U1205" s="6"/>
      <c r="Z1205" s="6"/>
      <c r="AE1205" s="6"/>
      <c r="AJ1205" s="6"/>
      <c r="AO1205" s="6"/>
      <c r="AT1205" s="6"/>
      <c r="AY1205" s="6"/>
      <c r="BD1205" s="6"/>
      <c r="BI1205" s="6"/>
      <c r="BN1205" s="6"/>
      <c r="BS1205" s="6"/>
      <c r="BX1205" s="6"/>
      <c r="CC1205" s="6"/>
      <c r="CH1205" s="6"/>
      <c r="CM1205" s="6"/>
      <c r="CR1205" s="6"/>
      <c r="CW1205" s="6"/>
    </row>
    <row r="1206" spans="1:101" x14ac:dyDescent="0.25">
      <c r="A1206" s="27"/>
      <c r="F1206" s="6"/>
      <c r="K1206" s="6"/>
      <c r="P1206" s="6"/>
      <c r="U1206" s="6"/>
      <c r="Z1206" s="6"/>
      <c r="AE1206" s="6"/>
      <c r="AJ1206" s="6"/>
      <c r="AO1206" s="6"/>
      <c r="AT1206" s="6"/>
      <c r="AY1206" s="6"/>
      <c r="BD1206" s="6"/>
      <c r="BI1206" s="6"/>
      <c r="BN1206" s="6"/>
      <c r="BS1206" s="6"/>
      <c r="BX1206" s="6"/>
      <c r="CC1206" s="6"/>
      <c r="CH1206" s="6"/>
      <c r="CM1206" s="6"/>
      <c r="CR1206" s="6"/>
      <c r="CW1206" s="6"/>
    </row>
    <row r="1207" spans="1:101" x14ac:dyDescent="0.25">
      <c r="A1207" s="27"/>
      <c r="F1207" s="6"/>
      <c r="K1207" s="6"/>
      <c r="P1207" s="6"/>
      <c r="U1207" s="6"/>
      <c r="Z1207" s="6"/>
      <c r="AE1207" s="6"/>
      <c r="AJ1207" s="6"/>
      <c r="AO1207" s="6"/>
      <c r="AT1207" s="6"/>
      <c r="AY1207" s="6"/>
      <c r="BD1207" s="6"/>
      <c r="BI1207" s="6"/>
      <c r="BN1207" s="6"/>
      <c r="BS1207" s="6"/>
      <c r="BX1207" s="6"/>
      <c r="CC1207" s="6"/>
      <c r="CH1207" s="6"/>
      <c r="CM1207" s="6"/>
      <c r="CR1207" s="6"/>
      <c r="CW1207" s="6"/>
    </row>
    <row r="1208" spans="1:101" x14ac:dyDescent="0.25">
      <c r="A1208" s="27"/>
      <c r="F1208" s="6"/>
      <c r="K1208" s="6"/>
      <c r="P1208" s="6"/>
      <c r="U1208" s="6"/>
      <c r="Z1208" s="6"/>
      <c r="AE1208" s="6"/>
      <c r="AJ1208" s="6"/>
      <c r="AO1208" s="6"/>
      <c r="AT1208" s="6"/>
      <c r="AY1208" s="6"/>
      <c r="BD1208" s="6"/>
      <c r="BI1208" s="6"/>
      <c r="BN1208" s="6"/>
      <c r="BS1208" s="6"/>
      <c r="BX1208" s="6"/>
      <c r="CC1208" s="6"/>
      <c r="CH1208" s="6"/>
      <c r="CM1208" s="6"/>
      <c r="CR1208" s="6"/>
      <c r="CW1208" s="6"/>
    </row>
    <row r="1209" spans="1:101" x14ac:dyDescent="0.25">
      <c r="A1209" s="27"/>
      <c r="F1209" s="6"/>
      <c r="K1209" s="6"/>
      <c r="P1209" s="6"/>
      <c r="U1209" s="6"/>
      <c r="Z1209" s="6"/>
      <c r="AE1209" s="6"/>
      <c r="AJ1209" s="6"/>
      <c r="AO1209" s="6"/>
      <c r="AT1209" s="6"/>
      <c r="AY1209" s="6"/>
      <c r="BD1209" s="6"/>
      <c r="BI1209" s="6"/>
      <c r="BN1209" s="6"/>
      <c r="BS1209" s="6"/>
      <c r="BX1209" s="6"/>
      <c r="CC1209" s="6"/>
      <c r="CH1209" s="6"/>
      <c r="CM1209" s="6"/>
      <c r="CR1209" s="6"/>
      <c r="CW1209" s="6"/>
    </row>
    <row r="1210" spans="1:101" x14ac:dyDescent="0.25">
      <c r="A1210" s="27"/>
      <c r="F1210" s="6"/>
      <c r="K1210" s="6"/>
      <c r="P1210" s="6"/>
      <c r="U1210" s="6"/>
      <c r="Z1210" s="6"/>
      <c r="AE1210" s="6"/>
      <c r="AJ1210" s="6"/>
      <c r="AO1210" s="6"/>
      <c r="AT1210" s="6"/>
      <c r="AY1210" s="6"/>
      <c r="BD1210" s="6"/>
      <c r="BI1210" s="6"/>
      <c r="BN1210" s="6"/>
      <c r="BS1210" s="6"/>
      <c r="BX1210" s="6"/>
      <c r="CC1210" s="6"/>
      <c r="CH1210" s="6"/>
      <c r="CM1210" s="6"/>
      <c r="CR1210" s="6"/>
      <c r="CW1210" s="6"/>
    </row>
    <row r="1211" spans="1:101" x14ac:dyDescent="0.25">
      <c r="A1211" s="27"/>
      <c r="F1211" s="6"/>
      <c r="K1211" s="6"/>
      <c r="P1211" s="6"/>
      <c r="U1211" s="6"/>
      <c r="Z1211" s="6"/>
      <c r="AE1211" s="6"/>
      <c r="AJ1211" s="6"/>
      <c r="AO1211" s="6"/>
      <c r="AT1211" s="6"/>
      <c r="AY1211" s="6"/>
      <c r="BD1211" s="6"/>
      <c r="BI1211" s="6"/>
      <c r="BN1211" s="6"/>
      <c r="BS1211" s="6"/>
      <c r="BX1211" s="6"/>
      <c r="CC1211" s="6"/>
      <c r="CH1211" s="6"/>
      <c r="CM1211" s="6"/>
      <c r="CR1211" s="6"/>
      <c r="CW1211" s="6"/>
    </row>
    <row r="1212" spans="1:101" x14ac:dyDescent="0.25">
      <c r="A1212" s="27"/>
      <c r="F1212" s="6"/>
      <c r="K1212" s="6"/>
      <c r="P1212" s="6"/>
      <c r="U1212" s="6"/>
      <c r="Z1212" s="6"/>
      <c r="AE1212" s="6"/>
      <c r="AJ1212" s="6"/>
      <c r="AO1212" s="6"/>
      <c r="AT1212" s="6"/>
      <c r="AY1212" s="6"/>
      <c r="BD1212" s="6"/>
      <c r="BI1212" s="6"/>
      <c r="BN1212" s="6"/>
      <c r="BS1212" s="6"/>
      <c r="BX1212" s="6"/>
      <c r="CC1212" s="6"/>
      <c r="CH1212" s="6"/>
      <c r="CM1212" s="6"/>
      <c r="CR1212" s="6"/>
      <c r="CW1212" s="6"/>
    </row>
    <row r="1213" spans="1:101" x14ac:dyDescent="0.25">
      <c r="A1213" s="27"/>
      <c r="F1213" s="6"/>
      <c r="K1213" s="6"/>
      <c r="P1213" s="6"/>
      <c r="U1213" s="6"/>
      <c r="Z1213" s="6"/>
      <c r="AE1213" s="6"/>
      <c r="AJ1213" s="6"/>
      <c r="AO1213" s="6"/>
      <c r="AT1213" s="6"/>
      <c r="AY1213" s="6"/>
      <c r="BD1213" s="6"/>
      <c r="BI1213" s="6"/>
      <c r="BN1213" s="6"/>
      <c r="BS1213" s="6"/>
      <c r="BX1213" s="6"/>
      <c r="CC1213" s="6"/>
      <c r="CH1213" s="6"/>
      <c r="CM1213" s="6"/>
      <c r="CR1213" s="6"/>
      <c r="CW1213" s="6"/>
    </row>
    <row r="1214" spans="1:101" x14ac:dyDescent="0.25">
      <c r="A1214" s="27"/>
      <c r="F1214" s="6"/>
      <c r="K1214" s="6"/>
      <c r="P1214" s="6"/>
      <c r="U1214" s="6"/>
      <c r="Z1214" s="6"/>
      <c r="AE1214" s="6"/>
      <c r="AJ1214" s="6"/>
      <c r="AO1214" s="6"/>
      <c r="AT1214" s="6"/>
      <c r="AY1214" s="6"/>
      <c r="BD1214" s="6"/>
      <c r="BI1214" s="6"/>
      <c r="BN1214" s="6"/>
      <c r="BS1214" s="6"/>
      <c r="BX1214" s="6"/>
      <c r="CC1214" s="6"/>
      <c r="CH1214" s="6"/>
      <c r="CM1214" s="6"/>
      <c r="CR1214" s="6"/>
      <c r="CW1214" s="6"/>
    </row>
    <row r="1215" spans="1:101" x14ac:dyDescent="0.25">
      <c r="A1215" s="27"/>
      <c r="F1215" s="6"/>
      <c r="K1215" s="6"/>
      <c r="P1215" s="6"/>
      <c r="U1215" s="6"/>
      <c r="Z1215" s="6"/>
      <c r="AE1215" s="6"/>
      <c r="AJ1215" s="6"/>
      <c r="AO1215" s="6"/>
      <c r="AT1215" s="6"/>
      <c r="AY1215" s="6"/>
      <c r="BD1215" s="6"/>
      <c r="BI1215" s="6"/>
      <c r="BN1215" s="6"/>
      <c r="BS1215" s="6"/>
      <c r="BX1215" s="6"/>
      <c r="CC1215" s="6"/>
      <c r="CH1215" s="6"/>
      <c r="CM1215" s="6"/>
      <c r="CR1215" s="6"/>
      <c r="CW1215" s="6"/>
    </row>
    <row r="1216" spans="1:101" x14ac:dyDescent="0.25">
      <c r="A1216" s="27"/>
      <c r="F1216" s="6"/>
      <c r="K1216" s="6"/>
      <c r="P1216" s="6"/>
      <c r="U1216" s="6"/>
      <c r="Z1216" s="6"/>
      <c r="AE1216" s="6"/>
      <c r="AJ1216" s="6"/>
      <c r="AO1216" s="6"/>
      <c r="AT1216" s="6"/>
      <c r="AY1216" s="6"/>
      <c r="BD1216" s="6"/>
      <c r="BI1216" s="6"/>
      <c r="BN1216" s="6"/>
      <c r="BS1216" s="6"/>
      <c r="BX1216" s="6"/>
      <c r="CC1216" s="6"/>
      <c r="CH1216" s="6"/>
      <c r="CM1216" s="6"/>
      <c r="CR1216" s="6"/>
      <c r="CW1216" s="6"/>
    </row>
    <row r="1217" spans="1:101" x14ac:dyDescent="0.25">
      <c r="A1217" s="27"/>
      <c r="F1217" s="6"/>
      <c r="K1217" s="6"/>
      <c r="P1217" s="6"/>
      <c r="U1217" s="6"/>
      <c r="Z1217" s="6"/>
      <c r="AE1217" s="6"/>
      <c r="AJ1217" s="6"/>
      <c r="AO1217" s="6"/>
      <c r="AT1217" s="6"/>
      <c r="AY1217" s="6"/>
      <c r="BD1217" s="6"/>
      <c r="BI1217" s="6"/>
      <c r="BN1217" s="6"/>
      <c r="BS1217" s="6"/>
      <c r="BX1217" s="6"/>
      <c r="CC1217" s="6"/>
      <c r="CH1217" s="6"/>
      <c r="CM1217" s="6"/>
      <c r="CR1217" s="6"/>
      <c r="CW1217" s="6"/>
    </row>
    <row r="1218" spans="1:101" x14ac:dyDescent="0.25">
      <c r="A1218" s="27"/>
      <c r="F1218" s="6"/>
      <c r="K1218" s="6"/>
      <c r="P1218" s="6"/>
      <c r="U1218" s="6"/>
      <c r="Z1218" s="6"/>
      <c r="AE1218" s="6"/>
      <c r="AJ1218" s="6"/>
      <c r="AO1218" s="6"/>
      <c r="AT1218" s="6"/>
      <c r="AY1218" s="6"/>
      <c r="BD1218" s="6"/>
      <c r="BI1218" s="6"/>
      <c r="BN1218" s="6"/>
      <c r="BS1218" s="6"/>
      <c r="BX1218" s="6"/>
      <c r="CC1218" s="6"/>
      <c r="CH1218" s="6"/>
      <c r="CM1218" s="6"/>
      <c r="CR1218" s="6"/>
      <c r="CW1218" s="6"/>
    </row>
    <row r="1219" spans="1:101" x14ac:dyDescent="0.25">
      <c r="A1219" s="27"/>
      <c r="F1219" s="6"/>
      <c r="K1219" s="6"/>
      <c r="P1219" s="6"/>
      <c r="U1219" s="6"/>
      <c r="Z1219" s="6"/>
      <c r="AE1219" s="6"/>
      <c r="AJ1219" s="6"/>
      <c r="AO1219" s="6"/>
      <c r="AT1219" s="6"/>
      <c r="AY1219" s="6"/>
      <c r="BD1219" s="6"/>
      <c r="BI1219" s="6"/>
      <c r="BN1219" s="6"/>
      <c r="BS1219" s="6"/>
      <c r="BX1219" s="6"/>
      <c r="CC1219" s="6"/>
      <c r="CH1219" s="6"/>
      <c r="CM1219" s="6"/>
      <c r="CR1219" s="6"/>
      <c r="CW1219" s="6"/>
    </row>
    <row r="1220" spans="1:101" x14ac:dyDescent="0.25">
      <c r="A1220" s="27"/>
      <c r="F1220" s="6"/>
      <c r="K1220" s="6"/>
      <c r="P1220" s="6"/>
      <c r="U1220" s="6"/>
      <c r="Z1220" s="6"/>
      <c r="AE1220" s="6"/>
      <c r="AJ1220" s="6"/>
      <c r="AO1220" s="6"/>
      <c r="AT1220" s="6"/>
      <c r="AY1220" s="6"/>
      <c r="BD1220" s="6"/>
      <c r="BI1220" s="6"/>
      <c r="BN1220" s="6"/>
      <c r="BS1220" s="6"/>
      <c r="BX1220" s="6"/>
      <c r="CC1220" s="6"/>
      <c r="CH1220" s="6"/>
      <c r="CM1220" s="6"/>
      <c r="CR1220" s="6"/>
      <c r="CW1220" s="6"/>
    </row>
    <row r="1221" spans="1:101" x14ac:dyDescent="0.25">
      <c r="A1221" s="27"/>
      <c r="F1221" s="6"/>
      <c r="K1221" s="6"/>
      <c r="P1221" s="6"/>
      <c r="U1221" s="6"/>
      <c r="Z1221" s="6"/>
      <c r="AE1221" s="6"/>
      <c r="AJ1221" s="6"/>
      <c r="AO1221" s="6"/>
      <c r="AT1221" s="6"/>
      <c r="AY1221" s="6"/>
      <c r="BD1221" s="6"/>
      <c r="BI1221" s="6"/>
      <c r="BN1221" s="6"/>
      <c r="BS1221" s="6"/>
      <c r="BX1221" s="6"/>
      <c r="CC1221" s="6"/>
      <c r="CH1221" s="6"/>
      <c r="CM1221" s="6"/>
      <c r="CR1221" s="6"/>
      <c r="CW1221" s="6"/>
    </row>
    <row r="1222" spans="1:101" x14ac:dyDescent="0.25">
      <c r="A1222" s="27"/>
      <c r="F1222" s="6"/>
      <c r="K1222" s="6"/>
      <c r="P1222" s="6"/>
      <c r="U1222" s="6"/>
      <c r="Z1222" s="6"/>
      <c r="AE1222" s="6"/>
      <c r="AJ1222" s="6"/>
      <c r="AO1222" s="6"/>
      <c r="AT1222" s="6"/>
      <c r="AY1222" s="6"/>
      <c r="BD1222" s="6"/>
      <c r="BI1222" s="6"/>
      <c r="BN1222" s="6"/>
      <c r="BS1222" s="6"/>
      <c r="BX1222" s="6"/>
      <c r="CC1222" s="6"/>
      <c r="CH1222" s="6"/>
      <c r="CM1222" s="6"/>
      <c r="CR1222" s="6"/>
      <c r="CW1222" s="6"/>
    </row>
    <row r="1223" spans="1:101" x14ac:dyDescent="0.25">
      <c r="A1223" s="27"/>
      <c r="F1223" s="6"/>
      <c r="K1223" s="6"/>
      <c r="P1223" s="6"/>
      <c r="U1223" s="6"/>
      <c r="Z1223" s="6"/>
      <c r="AE1223" s="6"/>
      <c r="AJ1223" s="6"/>
      <c r="AO1223" s="6"/>
      <c r="AT1223" s="6"/>
      <c r="AY1223" s="6"/>
      <c r="BD1223" s="6"/>
      <c r="BI1223" s="6"/>
      <c r="BN1223" s="6"/>
      <c r="BS1223" s="6"/>
      <c r="BX1223" s="6"/>
      <c r="CC1223" s="6"/>
      <c r="CH1223" s="6"/>
      <c r="CM1223" s="6"/>
      <c r="CR1223" s="6"/>
      <c r="CW1223" s="6"/>
    </row>
    <row r="1224" spans="1:101" x14ac:dyDescent="0.25">
      <c r="A1224" s="27"/>
      <c r="F1224" s="6"/>
      <c r="K1224" s="6"/>
      <c r="P1224" s="6"/>
      <c r="U1224" s="6"/>
      <c r="Z1224" s="6"/>
      <c r="AE1224" s="6"/>
      <c r="AJ1224" s="6"/>
      <c r="AO1224" s="6"/>
      <c r="AT1224" s="6"/>
      <c r="AY1224" s="6"/>
      <c r="BD1224" s="6"/>
      <c r="BI1224" s="6"/>
      <c r="BN1224" s="6"/>
      <c r="BS1224" s="6"/>
      <c r="BX1224" s="6"/>
      <c r="CC1224" s="6"/>
      <c r="CH1224" s="6"/>
      <c r="CM1224" s="6"/>
      <c r="CR1224" s="6"/>
      <c r="CW1224" s="6"/>
    </row>
    <row r="1225" spans="1:101" x14ac:dyDescent="0.25">
      <c r="A1225" s="27"/>
      <c r="F1225" s="6"/>
      <c r="K1225" s="6"/>
      <c r="P1225" s="6"/>
      <c r="U1225" s="6"/>
      <c r="Z1225" s="6"/>
      <c r="AE1225" s="6"/>
      <c r="AJ1225" s="6"/>
      <c r="AO1225" s="6"/>
      <c r="AT1225" s="6"/>
      <c r="AY1225" s="6"/>
      <c r="BD1225" s="6"/>
      <c r="BI1225" s="6"/>
      <c r="BN1225" s="6"/>
      <c r="BS1225" s="6"/>
      <c r="BX1225" s="6"/>
      <c r="CC1225" s="6"/>
      <c r="CH1225" s="6"/>
      <c r="CM1225" s="6"/>
      <c r="CR1225" s="6"/>
      <c r="CW1225" s="6"/>
    </row>
    <row r="1226" spans="1:101" x14ac:dyDescent="0.25">
      <c r="A1226" s="27"/>
      <c r="F1226" s="6"/>
      <c r="K1226" s="6"/>
      <c r="P1226" s="6"/>
      <c r="U1226" s="6"/>
      <c r="Z1226" s="6"/>
      <c r="AE1226" s="6"/>
      <c r="AJ1226" s="6"/>
      <c r="AO1226" s="6"/>
      <c r="AT1226" s="6"/>
      <c r="AY1226" s="6"/>
      <c r="BD1226" s="6"/>
      <c r="BI1226" s="6"/>
      <c r="BN1226" s="6"/>
      <c r="BS1226" s="6"/>
      <c r="BX1226" s="6"/>
      <c r="CC1226" s="6"/>
      <c r="CH1226" s="6"/>
      <c r="CM1226" s="6"/>
      <c r="CR1226" s="6"/>
      <c r="CW1226" s="6"/>
    </row>
    <row r="1227" spans="1:101" x14ac:dyDescent="0.25">
      <c r="A1227" s="27"/>
      <c r="F1227" s="6"/>
      <c r="K1227" s="6"/>
      <c r="P1227" s="6"/>
      <c r="U1227" s="6"/>
      <c r="Z1227" s="6"/>
      <c r="AE1227" s="6"/>
      <c r="AJ1227" s="6"/>
      <c r="AO1227" s="6"/>
      <c r="AT1227" s="6"/>
      <c r="AY1227" s="6"/>
      <c r="BD1227" s="6"/>
      <c r="BI1227" s="6"/>
      <c r="BN1227" s="6"/>
      <c r="BS1227" s="6"/>
      <c r="BX1227" s="6"/>
      <c r="CC1227" s="6"/>
      <c r="CH1227" s="6"/>
      <c r="CM1227" s="6"/>
      <c r="CR1227" s="6"/>
      <c r="CW1227" s="6"/>
    </row>
    <row r="1228" spans="1:101" x14ac:dyDescent="0.25">
      <c r="A1228" s="27"/>
      <c r="F1228" s="6"/>
      <c r="K1228" s="6"/>
      <c r="P1228" s="6"/>
      <c r="U1228" s="6"/>
      <c r="Z1228" s="6"/>
      <c r="AE1228" s="6"/>
      <c r="AJ1228" s="6"/>
      <c r="AO1228" s="6"/>
      <c r="AT1228" s="6"/>
      <c r="AY1228" s="6"/>
      <c r="BD1228" s="6"/>
      <c r="BI1228" s="6"/>
      <c r="BN1228" s="6"/>
      <c r="BS1228" s="6"/>
      <c r="BX1228" s="6"/>
      <c r="CC1228" s="6"/>
      <c r="CH1228" s="6"/>
      <c r="CM1228" s="6"/>
      <c r="CR1228" s="6"/>
      <c r="CW1228" s="6"/>
    </row>
    <row r="1229" spans="1:101" x14ac:dyDescent="0.25">
      <c r="A1229" s="27"/>
      <c r="F1229" s="6"/>
      <c r="K1229" s="6"/>
      <c r="P1229" s="6"/>
      <c r="U1229" s="6"/>
      <c r="Z1229" s="6"/>
      <c r="AE1229" s="6"/>
      <c r="AJ1229" s="6"/>
      <c r="AO1229" s="6"/>
      <c r="AT1229" s="6"/>
      <c r="AY1229" s="6"/>
      <c r="BD1229" s="6"/>
      <c r="BI1229" s="6"/>
      <c r="BN1229" s="6"/>
      <c r="BS1229" s="6"/>
      <c r="BX1229" s="6"/>
      <c r="CC1229" s="6"/>
      <c r="CH1229" s="6"/>
      <c r="CM1229" s="6"/>
      <c r="CR1229" s="6"/>
      <c r="CW1229" s="6"/>
    </row>
    <row r="1230" spans="1:101" x14ac:dyDescent="0.25">
      <c r="A1230" s="27"/>
      <c r="F1230" s="6"/>
      <c r="K1230" s="6"/>
      <c r="P1230" s="6"/>
      <c r="U1230" s="6"/>
      <c r="Z1230" s="6"/>
      <c r="AE1230" s="6"/>
      <c r="AJ1230" s="6"/>
      <c r="AO1230" s="6"/>
      <c r="AT1230" s="6"/>
      <c r="AY1230" s="6"/>
      <c r="BD1230" s="6"/>
      <c r="BI1230" s="6"/>
      <c r="BN1230" s="6"/>
      <c r="BS1230" s="6"/>
      <c r="BX1230" s="6"/>
      <c r="CC1230" s="6"/>
      <c r="CH1230" s="6"/>
      <c r="CM1230" s="6"/>
      <c r="CR1230" s="6"/>
      <c r="CW1230" s="6"/>
    </row>
    <row r="1231" spans="1:101" x14ac:dyDescent="0.25">
      <c r="A1231" s="27"/>
      <c r="F1231" s="6"/>
      <c r="K1231" s="6"/>
      <c r="P1231" s="6"/>
      <c r="U1231" s="6"/>
      <c r="Z1231" s="6"/>
      <c r="AE1231" s="6"/>
      <c r="AJ1231" s="6"/>
      <c r="AO1231" s="6"/>
      <c r="AT1231" s="6"/>
      <c r="AY1231" s="6"/>
      <c r="BD1231" s="6"/>
      <c r="BI1231" s="6"/>
      <c r="BN1231" s="6"/>
      <c r="BS1231" s="6"/>
      <c r="BX1231" s="6"/>
      <c r="CC1231" s="6"/>
      <c r="CH1231" s="6"/>
      <c r="CM1231" s="6"/>
      <c r="CR1231" s="6"/>
      <c r="CW1231" s="6"/>
    </row>
    <row r="1232" spans="1:101" x14ac:dyDescent="0.25">
      <c r="A1232" s="27"/>
      <c r="F1232" s="6"/>
      <c r="K1232" s="6"/>
      <c r="P1232" s="6"/>
      <c r="U1232" s="6"/>
      <c r="Z1232" s="6"/>
      <c r="AE1232" s="6"/>
      <c r="AJ1232" s="6"/>
      <c r="AO1232" s="6"/>
      <c r="AT1232" s="6"/>
      <c r="AY1232" s="6"/>
      <c r="BD1232" s="6"/>
      <c r="BI1232" s="6"/>
      <c r="BN1232" s="6"/>
      <c r="BS1232" s="6"/>
      <c r="BX1232" s="6"/>
      <c r="CC1232" s="6"/>
      <c r="CH1232" s="6"/>
      <c r="CM1232" s="6"/>
      <c r="CR1232" s="6"/>
      <c r="CW1232" s="6"/>
    </row>
    <row r="1233" spans="1:101" x14ac:dyDescent="0.25">
      <c r="A1233" s="27"/>
      <c r="F1233" s="6"/>
      <c r="K1233" s="6"/>
      <c r="P1233" s="6"/>
      <c r="U1233" s="6"/>
      <c r="Z1233" s="6"/>
      <c r="AE1233" s="6"/>
      <c r="AJ1233" s="6"/>
      <c r="AO1233" s="6"/>
      <c r="AT1233" s="6"/>
      <c r="AY1233" s="6"/>
      <c r="BD1233" s="6"/>
      <c r="BI1233" s="6"/>
      <c r="BN1233" s="6"/>
      <c r="BS1233" s="6"/>
      <c r="BX1233" s="6"/>
      <c r="CC1233" s="6"/>
      <c r="CH1233" s="6"/>
      <c r="CM1233" s="6"/>
      <c r="CR1233" s="6"/>
      <c r="CW1233" s="6"/>
    </row>
    <row r="1234" spans="1:101" x14ac:dyDescent="0.25">
      <c r="A1234" s="27"/>
      <c r="F1234" s="6"/>
      <c r="K1234" s="6"/>
      <c r="P1234" s="6"/>
      <c r="U1234" s="6"/>
      <c r="Z1234" s="6"/>
      <c r="AE1234" s="6"/>
      <c r="AJ1234" s="6"/>
      <c r="AO1234" s="6"/>
      <c r="AT1234" s="6"/>
      <c r="AY1234" s="6"/>
      <c r="BD1234" s="6"/>
      <c r="BI1234" s="6"/>
      <c r="BN1234" s="6"/>
      <c r="BS1234" s="6"/>
      <c r="BX1234" s="6"/>
      <c r="CC1234" s="6"/>
      <c r="CH1234" s="6"/>
      <c r="CM1234" s="6"/>
      <c r="CR1234" s="6"/>
      <c r="CW1234" s="6"/>
    </row>
    <row r="1235" spans="1:101" x14ac:dyDescent="0.25">
      <c r="A1235" s="27"/>
      <c r="F1235" s="6"/>
      <c r="K1235" s="6"/>
      <c r="P1235" s="6"/>
      <c r="U1235" s="6"/>
      <c r="Z1235" s="6"/>
      <c r="AE1235" s="6"/>
      <c r="AJ1235" s="6"/>
      <c r="AO1235" s="6"/>
      <c r="AT1235" s="6"/>
      <c r="AY1235" s="6"/>
      <c r="BD1235" s="6"/>
      <c r="BI1235" s="6"/>
      <c r="BN1235" s="6"/>
      <c r="BS1235" s="6"/>
      <c r="BX1235" s="6"/>
      <c r="CC1235" s="6"/>
      <c r="CH1235" s="6"/>
      <c r="CM1235" s="6"/>
      <c r="CR1235" s="6"/>
      <c r="CW1235" s="6"/>
    </row>
    <row r="1236" spans="1:101" x14ac:dyDescent="0.25">
      <c r="A1236" s="27"/>
      <c r="F1236" s="6"/>
      <c r="K1236" s="6"/>
      <c r="P1236" s="6"/>
      <c r="U1236" s="6"/>
      <c r="Z1236" s="6"/>
      <c r="AE1236" s="6"/>
      <c r="AJ1236" s="6"/>
      <c r="AO1236" s="6"/>
      <c r="AT1236" s="6"/>
      <c r="AY1236" s="6"/>
      <c r="BD1236" s="6"/>
      <c r="BI1236" s="6"/>
      <c r="BN1236" s="6"/>
      <c r="BS1236" s="6"/>
      <c r="BX1236" s="6"/>
      <c r="CC1236" s="6"/>
      <c r="CH1236" s="6"/>
      <c r="CM1236" s="6"/>
      <c r="CR1236" s="6"/>
      <c r="CW1236" s="6"/>
    </row>
    <row r="1237" spans="1:101" x14ac:dyDescent="0.25">
      <c r="A1237" s="27"/>
      <c r="F1237" s="6"/>
      <c r="K1237" s="6"/>
      <c r="P1237" s="6"/>
      <c r="U1237" s="6"/>
      <c r="Z1237" s="6"/>
      <c r="AE1237" s="6"/>
      <c r="AJ1237" s="6"/>
      <c r="AO1237" s="6"/>
      <c r="AT1237" s="6"/>
      <c r="AY1237" s="6"/>
      <c r="BD1237" s="6"/>
      <c r="BI1237" s="6"/>
      <c r="BN1237" s="6"/>
      <c r="BS1237" s="6"/>
      <c r="BX1237" s="6"/>
      <c r="CC1237" s="6"/>
      <c r="CH1237" s="6"/>
      <c r="CM1237" s="6"/>
      <c r="CR1237" s="6"/>
      <c r="CW1237" s="6"/>
    </row>
    <row r="1238" spans="1:101" x14ac:dyDescent="0.25">
      <c r="A1238" s="27"/>
      <c r="F1238" s="6"/>
      <c r="K1238" s="6"/>
      <c r="P1238" s="6"/>
      <c r="U1238" s="6"/>
      <c r="Z1238" s="6"/>
      <c r="AE1238" s="6"/>
      <c r="AJ1238" s="6"/>
      <c r="AO1238" s="6"/>
      <c r="AT1238" s="6"/>
      <c r="AY1238" s="6"/>
      <c r="BD1238" s="6"/>
      <c r="BI1238" s="6"/>
      <c r="BN1238" s="6"/>
      <c r="BS1238" s="6"/>
      <c r="BX1238" s="6"/>
      <c r="CC1238" s="6"/>
      <c r="CH1238" s="6"/>
      <c r="CM1238" s="6"/>
      <c r="CR1238" s="6"/>
      <c r="CW1238" s="6"/>
    </row>
    <row r="1239" spans="1:101" x14ac:dyDescent="0.25">
      <c r="A1239" s="27"/>
      <c r="F1239" s="6"/>
      <c r="K1239" s="6"/>
      <c r="P1239" s="6"/>
      <c r="U1239" s="6"/>
      <c r="Z1239" s="6"/>
      <c r="AE1239" s="6"/>
      <c r="AJ1239" s="6"/>
      <c r="AO1239" s="6"/>
      <c r="AT1239" s="6"/>
      <c r="AY1239" s="6"/>
      <c r="BD1239" s="6"/>
      <c r="BI1239" s="6"/>
      <c r="BN1239" s="6"/>
      <c r="BS1239" s="6"/>
      <c r="BX1239" s="6"/>
      <c r="CC1239" s="6"/>
      <c r="CH1239" s="6"/>
      <c r="CM1239" s="6"/>
      <c r="CR1239" s="6"/>
      <c r="CW1239" s="6"/>
    </row>
    <row r="1240" spans="1:101" x14ac:dyDescent="0.25">
      <c r="A1240" s="27"/>
      <c r="F1240" s="6"/>
      <c r="K1240" s="6"/>
      <c r="P1240" s="6"/>
      <c r="U1240" s="6"/>
      <c r="Z1240" s="6"/>
      <c r="AE1240" s="6"/>
      <c r="AJ1240" s="6"/>
      <c r="AO1240" s="6"/>
      <c r="AT1240" s="6"/>
      <c r="AY1240" s="6"/>
      <c r="BD1240" s="6"/>
      <c r="BI1240" s="6"/>
      <c r="BN1240" s="6"/>
      <c r="BS1240" s="6"/>
      <c r="BX1240" s="6"/>
      <c r="CC1240" s="6"/>
      <c r="CH1240" s="6"/>
      <c r="CM1240" s="6"/>
      <c r="CR1240" s="6"/>
      <c r="CW1240" s="6"/>
    </row>
    <row r="1241" spans="1:101" x14ac:dyDescent="0.25">
      <c r="A1241" s="27"/>
      <c r="F1241" s="6"/>
      <c r="K1241" s="6"/>
      <c r="P1241" s="6"/>
      <c r="U1241" s="6"/>
      <c r="Z1241" s="6"/>
      <c r="AE1241" s="6"/>
      <c r="AJ1241" s="6"/>
      <c r="AO1241" s="6"/>
      <c r="AT1241" s="6"/>
      <c r="AY1241" s="6"/>
      <c r="BD1241" s="6"/>
      <c r="BI1241" s="6"/>
      <c r="BN1241" s="6"/>
      <c r="BS1241" s="6"/>
      <c r="BX1241" s="6"/>
      <c r="CC1241" s="6"/>
      <c r="CH1241" s="6"/>
      <c r="CM1241" s="6"/>
      <c r="CR1241" s="6"/>
      <c r="CW1241" s="6"/>
    </row>
    <row r="1242" spans="1:101" x14ac:dyDescent="0.25">
      <c r="A1242" s="27"/>
      <c r="F1242" s="6"/>
      <c r="K1242" s="6"/>
      <c r="P1242" s="6"/>
      <c r="U1242" s="6"/>
      <c r="Z1242" s="6"/>
      <c r="AE1242" s="6"/>
      <c r="AJ1242" s="6"/>
      <c r="AO1242" s="6"/>
      <c r="AT1242" s="6"/>
      <c r="AY1242" s="6"/>
      <c r="BD1242" s="6"/>
      <c r="BI1242" s="6"/>
      <c r="BN1242" s="6"/>
      <c r="BS1242" s="6"/>
      <c r="BX1242" s="6"/>
      <c r="CC1242" s="6"/>
      <c r="CH1242" s="6"/>
      <c r="CM1242" s="6"/>
      <c r="CR1242" s="6"/>
      <c r="CW1242" s="6"/>
    </row>
    <row r="1243" spans="1:101" x14ac:dyDescent="0.25">
      <c r="A1243" s="27"/>
      <c r="F1243" s="6"/>
      <c r="K1243" s="6"/>
      <c r="P1243" s="6"/>
      <c r="U1243" s="6"/>
      <c r="Z1243" s="6"/>
      <c r="AE1243" s="6"/>
      <c r="AJ1243" s="6"/>
      <c r="AO1243" s="6"/>
      <c r="AT1243" s="6"/>
      <c r="AY1243" s="6"/>
      <c r="BD1243" s="6"/>
      <c r="BI1243" s="6"/>
      <c r="BN1243" s="6"/>
      <c r="BS1243" s="6"/>
      <c r="BX1243" s="6"/>
      <c r="CC1243" s="6"/>
      <c r="CH1243" s="6"/>
      <c r="CM1243" s="6"/>
      <c r="CR1243" s="6"/>
      <c r="CW1243" s="6"/>
    </row>
    <row r="1244" spans="1:101" x14ac:dyDescent="0.25">
      <c r="A1244" s="27"/>
      <c r="F1244" s="6"/>
      <c r="K1244" s="6"/>
      <c r="P1244" s="6"/>
      <c r="U1244" s="6"/>
      <c r="Z1244" s="6"/>
      <c r="AE1244" s="6"/>
      <c r="AJ1244" s="6"/>
      <c r="AO1244" s="6"/>
      <c r="AT1244" s="6"/>
      <c r="AY1244" s="6"/>
      <c r="BD1244" s="6"/>
      <c r="BI1244" s="6"/>
      <c r="BN1244" s="6"/>
      <c r="BS1244" s="6"/>
      <c r="BX1244" s="6"/>
      <c r="CC1244" s="6"/>
      <c r="CH1244" s="6"/>
      <c r="CM1244" s="6"/>
      <c r="CR1244" s="6"/>
      <c r="CW1244" s="6"/>
    </row>
    <row r="1245" spans="1:101" x14ac:dyDescent="0.25">
      <c r="A1245" s="27"/>
      <c r="F1245" s="6"/>
      <c r="K1245" s="6"/>
      <c r="P1245" s="6"/>
      <c r="U1245" s="6"/>
      <c r="Z1245" s="6"/>
      <c r="AE1245" s="6"/>
      <c r="AJ1245" s="6"/>
      <c r="AO1245" s="6"/>
      <c r="AT1245" s="6"/>
      <c r="AY1245" s="6"/>
      <c r="BD1245" s="6"/>
      <c r="BI1245" s="6"/>
      <c r="BN1245" s="6"/>
      <c r="BS1245" s="6"/>
      <c r="BX1245" s="6"/>
      <c r="CC1245" s="6"/>
      <c r="CH1245" s="6"/>
      <c r="CM1245" s="6"/>
      <c r="CR1245" s="6"/>
      <c r="CW1245" s="6"/>
    </row>
    <row r="1246" spans="1:101" x14ac:dyDescent="0.25">
      <c r="A1246" s="27"/>
      <c r="F1246" s="6"/>
      <c r="K1246" s="6"/>
      <c r="P1246" s="6"/>
      <c r="U1246" s="6"/>
      <c r="Z1246" s="6"/>
      <c r="AE1246" s="6"/>
      <c r="AJ1246" s="6"/>
      <c r="AO1246" s="6"/>
      <c r="AT1246" s="6"/>
      <c r="AY1246" s="6"/>
      <c r="BD1246" s="6"/>
      <c r="BI1246" s="6"/>
      <c r="BN1246" s="6"/>
      <c r="BS1246" s="6"/>
      <c r="BX1246" s="6"/>
      <c r="CC1246" s="6"/>
      <c r="CH1246" s="6"/>
      <c r="CM1246" s="6"/>
      <c r="CR1246" s="6"/>
      <c r="CW1246" s="6"/>
    </row>
    <row r="1247" spans="1:101" x14ac:dyDescent="0.25">
      <c r="A1247" s="27"/>
      <c r="F1247" s="6"/>
      <c r="K1247" s="6"/>
      <c r="P1247" s="6"/>
      <c r="U1247" s="6"/>
      <c r="Z1247" s="6"/>
      <c r="AE1247" s="6"/>
      <c r="AJ1247" s="6"/>
      <c r="AO1247" s="6"/>
      <c r="AT1247" s="6"/>
      <c r="AY1247" s="6"/>
      <c r="BD1247" s="6"/>
      <c r="BI1247" s="6"/>
      <c r="BN1247" s="6"/>
      <c r="BS1247" s="6"/>
      <c r="BX1247" s="6"/>
      <c r="CC1247" s="6"/>
      <c r="CH1247" s="6"/>
      <c r="CM1247" s="6"/>
      <c r="CR1247" s="6"/>
      <c r="CW1247" s="6"/>
    </row>
    <row r="1248" spans="1:101" x14ac:dyDescent="0.25">
      <c r="A1248" s="27"/>
      <c r="F1248" s="6"/>
      <c r="K1248" s="6"/>
      <c r="P1248" s="6"/>
      <c r="U1248" s="6"/>
      <c r="Z1248" s="6"/>
      <c r="AE1248" s="6"/>
      <c r="AJ1248" s="6"/>
      <c r="AO1248" s="6"/>
      <c r="AT1248" s="6"/>
      <c r="AY1248" s="6"/>
      <c r="BD1248" s="6"/>
      <c r="BI1248" s="6"/>
      <c r="BN1248" s="6"/>
      <c r="BS1248" s="6"/>
      <c r="BX1248" s="6"/>
      <c r="CC1248" s="6"/>
      <c r="CH1248" s="6"/>
      <c r="CM1248" s="6"/>
      <c r="CR1248" s="6"/>
      <c r="CW1248" s="6"/>
    </row>
    <row r="1249" spans="1:101" x14ac:dyDescent="0.25">
      <c r="A1249" s="27"/>
      <c r="F1249" s="6"/>
      <c r="K1249" s="6"/>
      <c r="P1249" s="6"/>
      <c r="U1249" s="6"/>
      <c r="Z1249" s="6"/>
      <c r="AE1249" s="6"/>
      <c r="AJ1249" s="6"/>
      <c r="AO1249" s="6"/>
      <c r="AT1249" s="6"/>
      <c r="AY1249" s="6"/>
      <c r="BD1249" s="6"/>
      <c r="BI1249" s="6"/>
      <c r="BN1249" s="6"/>
      <c r="BS1249" s="6"/>
      <c r="BX1249" s="6"/>
      <c r="CC1249" s="6"/>
      <c r="CH1249" s="6"/>
      <c r="CM1249" s="6"/>
      <c r="CR1249" s="6"/>
      <c r="CW1249" s="6"/>
    </row>
    <row r="1250" spans="1:101" x14ac:dyDescent="0.25">
      <c r="A1250" s="27"/>
      <c r="F1250" s="6"/>
      <c r="K1250" s="6"/>
      <c r="P1250" s="6"/>
      <c r="U1250" s="6"/>
      <c r="Z1250" s="6"/>
      <c r="AE1250" s="6"/>
      <c r="AJ1250" s="6"/>
      <c r="AO1250" s="6"/>
      <c r="AT1250" s="6"/>
      <c r="AY1250" s="6"/>
      <c r="BD1250" s="6"/>
      <c r="BI1250" s="6"/>
      <c r="BN1250" s="6"/>
      <c r="BS1250" s="6"/>
      <c r="BX1250" s="6"/>
      <c r="CC1250" s="6"/>
      <c r="CH1250" s="6"/>
      <c r="CM1250" s="6"/>
      <c r="CR1250" s="6"/>
      <c r="CW1250" s="6"/>
    </row>
    <row r="1251" spans="1:101" x14ac:dyDescent="0.25">
      <c r="A1251" s="27"/>
      <c r="F1251" s="6"/>
      <c r="K1251" s="6"/>
      <c r="P1251" s="6"/>
      <c r="U1251" s="6"/>
      <c r="Z1251" s="6"/>
      <c r="AE1251" s="6"/>
      <c r="AJ1251" s="6"/>
      <c r="AO1251" s="6"/>
      <c r="AT1251" s="6"/>
      <c r="AY1251" s="6"/>
      <c r="BD1251" s="6"/>
      <c r="BI1251" s="6"/>
      <c r="BN1251" s="6"/>
      <c r="BS1251" s="6"/>
      <c r="BX1251" s="6"/>
      <c r="CC1251" s="6"/>
      <c r="CH1251" s="6"/>
      <c r="CM1251" s="6"/>
      <c r="CR1251" s="6"/>
      <c r="CW1251" s="6"/>
    </row>
    <row r="1252" spans="1:101" x14ac:dyDescent="0.25">
      <c r="A1252" s="27"/>
      <c r="F1252" s="6"/>
      <c r="K1252" s="6"/>
      <c r="P1252" s="6"/>
      <c r="U1252" s="6"/>
      <c r="Z1252" s="6"/>
      <c r="AE1252" s="6"/>
      <c r="AJ1252" s="6"/>
      <c r="AO1252" s="6"/>
      <c r="AT1252" s="6"/>
      <c r="AY1252" s="6"/>
      <c r="BD1252" s="6"/>
      <c r="BI1252" s="6"/>
      <c r="BN1252" s="6"/>
      <c r="BS1252" s="6"/>
      <c r="BX1252" s="6"/>
      <c r="CC1252" s="6"/>
      <c r="CH1252" s="6"/>
      <c r="CM1252" s="6"/>
      <c r="CR1252" s="6"/>
      <c r="CW1252" s="6"/>
    </row>
    <row r="1253" spans="1:101" x14ac:dyDescent="0.25">
      <c r="A1253" s="27"/>
      <c r="F1253" s="6"/>
      <c r="K1253" s="6"/>
      <c r="P1253" s="6"/>
      <c r="U1253" s="6"/>
      <c r="Z1253" s="6"/>
      <c r="AE1253" s="6"/>
      <c r="AJ1253" s="6"/>
      <c r="AO1253" s="6"/>
      <c r="AT1253" s="6"/>
      <c r="AY1253" s="6"/>
      <c r="BD1253" s="6"/>
      <c r="BI1253" s="6"/>
      <c r="BN1253" s="6"/>
      <c r="BS1253" s="6"/>
      <c r="BX1253" s="6"/>
      <c r="CC1253" s="6"/>
      <c r="CH1253" s="6"/>
      <c r="CM1253" s="6"/>
      <c r="CR1253" s="6"/>
      <c r="CW1253" s="6"/>
    </row>
    <row r="1254" spans="1:101" x14ac:dyDescent="0.25">
      <c r="A1254" s="27"/>
      <c r="F1254" s="6"/>
      <c r="K1254" s="6"/>
      <c r="P1254" s="6"/>
      <c r="U1254" s="6"/>
      <c r="Z1254" s="6"/>
      <c r="AE1254" s="6"/>
      <c r="AJ1254" s="6"/>
      <c r="AO1254" s="6"/>
      <c r="AT1254" s="6"/>
      <c r="AY1254" s="6"/>
      <c r="BD1254" s="6"/>
      <c r="BI1254" s="6"/>
      <c r="BN1254" s="6"/>
      <c r="BS1254" s="6"/>
      <c r="BX1254" s="6"/>
      <c r="CC1254" s="6"/>
      <c r="CH1254" s="6"/>
      <c r="CM1254" s="6"/>
      <c r="CR1254" s="6"/>
      <c r="CW1254" s="6"/>
    </row>
    <row r="1255" spans="1:101" x14ac:dyDescent="0.25">
      <c r="A1255" s="27"/>
      <c r="F1255" s="6"/>
      <c r="K1255" s="6"/>
      <c r="P1255" s="6"/>
      <c r="U1255" s="6"/>
      <c r="Z1255" s="6"/>
      <c r="AE1255" s="6"/>
      <c r="AJ1255" s="6"/>
      <c r="AO1255" s="6"/>
      <c r="AT1255" s="6"/>
      <c r="AY1255" s="6"/>
      <c r="BD1255" s="6"/>
      <c r="BI1255" s="6"/>
      <c r="BN1255" s="6"/>
      <c r="BS1255" s="6"/>
      <c r="BX1255" s="6"/>
      <c r="CC1255" s="6"/>
      <c r="CH1255" s="6"/>
      <c r="CM1255" s="6"/>
      <c r="CR1255" s="6"/>
      <c r="CW1255" s="6"/>
    </row>
    <row r="1256" spans="1:101" x14ac:dyDescent="0.25">
      <c r="A1256" s="27"/>
      <c r="F1256" s="6"/>
      <c r="K1256" s="6"/>
      <c r="P1256" s="6"/>
      <c r="U1256" s="6"/>
      <c r="Z1256" s="6"/>
      <c r="AE1256" s="6"/>
      <c r="AJ1256" s="6"/>
      <c r="AO1256" s="6"/>
      <c r="AT1256" s="6"/>
      <c r="AY1256" s="6"/>
      <c r="BD1256" s="6"/>
      <c r="BI1256" s="6"/>
      <c r="BN1256" s="6"/>
      <c r="BS1256" s="6"/>
      <c r="BX1256" s="6"/>
      <c r="CC1256" s="6"/>
      <c r="CH1256" s="6"/>
      <c r="CM1256" s="6"/>
      <c r="CR1256" s="6"/>
      <c r="CW1256" s="6"/>
    </row>
    <row r="1257" spans="1:101" x14ac:dyDescent="0.25">
      <c r="A1257" s="27"/>
      <c r="F1257" s="6"/>
      <c r="K1257" s="6"/>
      <c r="P1257" s="6"/>
      <c r="U1257" s="6"/>
      <c r="Z1257" s="6"/>
      <c r="AE1257" s="6"/>
      <c r="AJ1257" s="6"/>
      <c r="AO1257" s="6"/>
      <c r="AT1257" s="6"/>
      <c r="AY1257" s="6"/>
      <c r="BD1257" s="6"/>
      <c r="BI1257" s="6"/>
      <c r="BN1257" s="6"/>
      <c r="BS1257" s="6"/>
      <c r="BX1257" s="6"/>
      <c r="CC1257" s="6"/>
      <c r="CH1257" s="6"/>
      <c r="CM1257" s="6"/>
      <c r="CR1257" s="6"/>
      <c r="CW1257" s="6"/>
    </row>
    <row r="1258" spans="1:101" x14ac:dyDescent="0.25">
      <c r="A1258" s="27"/>
      <c r="F1258" s="6"/>
      <c r="K1258" s="6"/>
      <c r="P1258" s="6"/>
      <c r="U1258" s="6"/>
      <c r="Z1258" s="6"/>
      <c r="AE1258" s="6"/>
      <c r="AJ1258" s="6"/>
      <c r="AO1258" s="6"/>
      <c r="AT1258" s="6"/>
      <c r="AY1258" s="6"/>
      <c r="BD1258" s="6"/>
      <c r="BI1258" s="6"/>
      <c r="BN1258" s="6"/>
      <c r="BS1258" s="6"/>
      <c r="BX1258" s="6"/>
      <c r="CC1258" s="6"/>
      <c r="CH1258" s="6"/>
      <c r="CM1258" s="6"/>
      <c r="CR1258" s="6"/>
      <c r="CW1258" s="6"/>
    </row>
    <row r="1259" spans="1:101" x14ac:dyDescent="0.25">
      <c r="A1259" s="27"/>
      <c r="F1259" s="6"/>
      <c r="K1259" s="6"/>
      <c r="P1259" s="6"/>
      <c r="U1259" s="6"/>
      <c r="Z1259" s="6"/>
      <c r="AE1259" s="6"/>
      <c r="AJ1259" s="6"/>
      <c r="AO1259" s="6"/>
      <c r="AT1259" s="6"/>
      <c r="AY1259" s="6"/>
      <c r="BD1259" s="6"/>
      <c r="BI1259" s="6"/>
      <c r="BN1259" s="6"/>
      <c r="BS1259" s="6"/>
      <c r="BX1259" s="6"/>
      <c r="CC1259" s="6"/>
      <c r="CH1259" s="6"/>
      <c r="CM1259" s="6"/>
      <c r="CR1259" s="6"/>
      <c r="CW1259" s="6"/>
    </row>
    <row r="1260" spans="1:101" x14ac:dyDescent="0.25">
      <c r="A1260" s="27"/>
      <c r="F1260" s="6"/>
      <c r="K1260" s="6"/>
      <c r="P1260" s="6"/>
      <c r="U1260" s="6"/>
      <c r="Z1260" s="6"/>
      <c r="AE1260" s="6"/>
      <c r="AJ1260" s="6"/>
      <c r="AO1260" s="6"/>
      <c r="AT1260" s="6"/>
      <c r="AY1260" s="6"/>
      <c r="BD1260" s="6"/>
      <c r="BI1260" s="6"/>
      <c r="BN1260" s="6"/>
      <c r="BS1260" s="6"/>
      <c r="BX1260" s="6"/>
      <c r="CC1260" s="6"/>
      <c r="CH1260" s="6"/>
      <c r="CM1260" s="6"/>
      <c r="CR1260" s="6"/>
      <c r="CW1260" s="6"/>
    </row>
    <row r="1261" spans="1:101" x14ac:dyDescent="0.25">
      <c r="A1261" s="27"/>
      <c r="F1261" s="6"/>
      <c r="K1261" s="6"/>
      <c r="P1261" s="6"/>
      <c r="U1261" s="6"/>
      <c r="Z1261" s="6"/>
      <c r="AE1261" s="6"/>
      <c r="AJ1261" s="6"/>
      <c r="AO1261" s="6"/>
      <c r="AT1261" s="6"/>
      <c r="AY1261" s="6"/>
      <c r="BD1261" s="6"/>
      <c r="BI1261" s="6"/>
      <c r="BN1261" s="6"/>
      <c r="BS1261" s="6"/>
      <c r="BX1261" s="6"/>
      <c r="CC1261" s="6"/>
      <c r="CH1261" s="6"/>
      <c r="CM1261" s="6"/>
      <c r="CR1261" s="6"/>
      <c r="CW1261" s="6"/>
    </row>
    <row r="1262" spans="1:101" x14ac:dyDescent="0.25">
      <c r="A1262" s="27"/>
      <c r="F1262" s="6"/>
      <c r="K1262" s="6"/>
      <c r="P1262" s="6"/>
      <c r="U1262" s="6"/>
      <c r="Z1262" s="6"/>
      <c r="AE1262" s="6"/>
      <c r="AJ1262" s="6"/>
      <c r="AO1262" s="6"/>
      <c r="AT1262" s="6"/>
      <c r="AY1262" s="6"/>
      <c r="BD1262" s="6"/>
      <c r="BI1262" s="6"/>
      <c r="BN1262" s="6"/>
      <c r="BS1262" s="6"/>
      <c r="BX1262" s="6"/>
      <c r="CC1262" s="6"/>
      <c r="CH1262" s="6"/>
      <c r="CM1262" s="6"/>
      <c r="CR1262" s="6"/>
      <c r="CW1262" s="6"/>
    </row>
    <row r="1263" spans="1:101" x14ac:dyDescent="0.25">
      <c r="A1263" s="27"/>
      <c r="F1263" s="6"/>
      <c r="K1263" s="6"/>
      <c r="P1263" s="6"/>
      <c r="U1263" s="6"/>
      <c r="Z1263" s="6"/>
      <c r="AE1263" s="6"/>
      <c r="AJ1263" s="6"/>
      <c r="AO1263" s="6"/>
      <c r="AT1263" s="6"/>
      <c r="AY1263" s="6"/>
      <c r="BD1263" s="6"/>
      <c r="BI1263" s="6"/>
      <c r="BN1263" s="6"/>
      <c r="BS1263" s="6"/>
      <c r="BX1263" s="6"/>
      <c r="CC1263" s="6"/>
      <c r="CH1263" s="6"/>
      <c r="CM1263" s="6"/>
      <c r="CR1263" s="6"/>
      <c r="CW1263" s="6"/>
    </row>
    <row r="1264" spans="1:101" x14ac:dyDescent="0.25">
      <c r="A1264" s="27"/>
      <c r="F1264" s="6"/>
      <c r="K1264" s="6"/>
      <c r="P1264" s="6"/>
      <c r="U1264" s="6"/>
      <c r="Z1264" s="6"/>
      <c r="AE1264" s="6"/>
      <c r="AJ1264" s="6"/>
      <c r="AO1264" s="6"/>
      <c r="AT1264" s="6"/>
      <c r="AY1264" s="6"/>
      <c r="BD1264" s="6"/>
      <c r="BI1264" s="6"/>
      <c r="BN1264" s="6"/>
      <c r="BS1264" s="6"/>
      <c r="BX1264" s="6"/>
      <c r="CC1264" s="6"/>
      <c r="CH1264" s="6"/>
      <c r="CM1264" s="6"/>
      <c r="CR1264" s="6"/>
      <c r="CW1264" s="6"/>
    </row>
    <row r="1265" spans="1:101" x14ac:dyDescent="0.25">
      <c r="A1265" s="27"/>
      <c r="F1265" s="6"/>
      <c r="K1265" s="6"/>
      <c r="P1265" s="6"/>
      <c r="U1265" s="6"/>
      <c r="Z1265" s="6"/>
      <c r="AE1265" s="6"/>
      <c r="AJ1265" s="6"/>
      <c r="AO1265" s="6"/>
      <c r="AT1265" s="6"/>
      <c r="AY1265" s="6"/>
      <c r="BD1265" s="6"/>
      <c r="BI1265" s="6"/>
      <c r="BN1265" s="6"/>
      <c r="BS1265" s="6"/>
      <c r="BX1265" s="6"/>
      <c r="CC1265" s="6"/>
      <c r="CH1265" s="6"/>
      <c r="CM1265" s="6"/>
      <c r="CR1265" s="6"/>
      <c r="CW1265" s="6"/>
    </row>
    <row r="1266" spans="1:101" x14ac:dyDescent="0.25">
      <c r="A1266" s="27"/>
      <c r="F1266" s="6"/>
      <c r="K1266" s="6"/>
      <c r="P1266" s="6"/>
      <c r="U1266" s="6"/>
      <c r="Z1266" s="6"/>
      <c r="AE1266" s="6"/>
      <c r="AJ1266" s="6"/>
      <c r="AO1266" s="6"/>
      <c r="AT1266" s="6"/>
      <c r="AY1266" s="6"/>
      <c r="BD1266" s="6"/>
      <c r="BI1266" s="6"/>
      <c r="BN1266" s="6"/>
      <c r="BS1266" s="6"/>
      <c r="BX1266" s="6"/>
      <c r="CC1266" s="6"/>
      <c r="CH1266" s="6"/>
      <c r="CM1266" s="6"/>
      <c r="CR1266" s="6"/>
      <c r="CW1266" s="6"/>
    </row>
    <row r="1267" spans="1:101" x14ac:dyDescent="0.25">
      <c r="A1267" s="27"/>
      <c r="F1267" s="6"/>
      <c r="K1267" s="6"/>
      <c r="P1267" s="6"/>
      <c r="U1267" s="6"/>
      <c r="Z1267" s="6"/>
      <c r="AE1267" s="6"/>
      <c r="AJ1267" s="6"/>
      <c r="AO1267" s="6"/>
      <c r="AT1267" s="6"/>
      <c r="AY1267" s="6"/>
      <c r="BD1267" s="6"/>
      <c r="BI1267" s="6"/>
      <c r="BN1267" s="6"/>
      <c r="BS1267" s="6"/>
      <c r="BX1267" s="6"/>
      <c r="CC1267" s="6"/>
      <c r="CH1267" s="6"/>
      <c r="CM1267" s="6"/>
      <c r="CR1267" s="6"/>
      <c r="CW1267" s="6"/>
    </row>
    <row r="1268" spans="1:101" x14ac:dyDescent="0.25">
      <c r="A1268" s="27"/>
      <c r="F1268" s="6"/>
      <c r="K1268" s="6"/>
      <c r="P1268" s="6"/>
      <c r="U1268" s="6"/>
      <c r="Z1268" s="6"/>
      <c r="AE1268" s="6"/>
      <c r="AJ1268" s="6"/>
      <c r="AO1268" s="6"/>
      <c r="AT1268" s="6"/>
      <c r="AY1268" s="6"/>
      <c r="BD1268" s="6"/>
      <c r="BI1268" s="6"/>
      <c r="BN1268" s="6"/>
      <c r="BS1268" s="6"/>
      <c r="BX1268" s="6"/>
      <c r="CC1268" s="6"/>
      <c r="CH1268" s="6"/>
      <c r="CM1268" s="6"/>
      <c r="CR1268" s="6"/>
      <c r="CW1268" s="6"/>
    </row>
    <row r="1269" spans="1:101" x14ac:dyDescent="0.25">
      <c r="A1269" s="27"/>
      <c r="F1269" s="6"/>
      <c r="K1269" s="6"/>
      <c r="P1269" s="6"/>
      <c r="U1269" s="6"/>
      <c r="Z1269" s="6"/>
      <c r="AE1269" s="6"/>
      <c r="AJ1269" s="6"/>
      <c r="AO1269" s="6"/>
      <c r="AT1269" s="6"/>
      <c r="AY1269" s="6"/>
      <c r="BD1269" s="6"/>
      <c r="BI1269" s="6"/>
      <c r="BN1269" s="6"/>
      <c r="BS1269" s="6"/>
      <c r="BX1269" s="6"/>
      <c r="CC1269" s="6"/>
      <c r="CH1269" s="6"/>
      <c r="CM1269" s="6"/>
      <c r="CR1269" s="6"/>
      <c r="CW1269" s="6"/>
    </row>
    <row r="1270" spans="1:101" x14ac:dyDescent="0.25">
      <c r="A1270" s="27"/>
      <c r="F1270" s="6"/>
      <c r="K1270" s="6"/>
      <c r="P1270" s="6"/>
      <c r="U1270" s="6"/>
      <c r="Z1270" s="6"/>
      <c r="AE1270" s="6"/>
      <c r="AJ1270" s="6"/>
      <c r="AO1270" s="6"/>
      <c r="AT1270" s="6"/>
      <c r="AY1270" s="6"/>
      <c r="BD1270" s="6"/>
      <c r="BI1270" s="6"/>
      <c r="BN1270" s="6"/>
      <c r="BS1270" s="6"/>
      <c r="BX1270" s="6"/>
      <c r="CC1270" s="6"/>
      <c r="CH1270" s="6"/>
      <c r="CM1270" s="6"/>
      <c r="CR1270" s="6"/>
      <c r="CW1270" s="6"/>
    </row>
    <row r="1271" spans="1:101" x14ac:dyDescent="0.25">
      <c r="A1271" s="27"/>
      <c r="F1271" s="6"/>
      <c r="K1271" s="6"/>
      <c r="P1271" s="6"/>
      <c r="U1271" s="6"/>
      <c r="Z1271" s="6"/>
      <c r="AE1271" s="6"/>
      <c r="AJ1271" s="6"/>
      <c r="AO1271" s="6"/>
      <c r="AT1271" s="6"/>
      <c r="AY1271" s="6"/>
      <c r="BD1271" s="6"/>
      <c r="BI1271" s="6"/>
      <c r="BN1271" s="6"/>
      <c r="BS1271" s="6"/>
      <c r="BX1271" s="6"/>
      <c r="CC1271" s="6"/>
      <c r="CH1271" s="6"/>
      <c r="CM1271" s="6"/>
      <c r="CR1271" s="6"/>
      <c r="CW1271" s="6"/>
    </row>
    <row r="1272" spans="1:101" x14ac:dyDescent="0.25">
      <c r="A1272" s="27"/>
      <c r="F1272" s="6"/>
      <c r="K1272" s="6"/>
      <c r="P1272" s="6"/>
      <c r="U1272" s="6"/>
      <c r="Z1272" s="6"/>
      <c r="AE1272" s="6"/>
      <c r="AJ1272" s="6"/>
      <c r="AO1272" s="6"/>
      <c r="AT1272" s="6"/>
      <c r="AY1272" s="6"/>
      <c r="BD1272" s="6"/>
      <c r="BI1272" s="6"/>
      <c r="BN1272" s="6"/>
      <c r="BS1272" s="6"/>
      <c r="BX1272" s="6"/>
      <c r="CC1272" s="6"/>
      <c r="CH1272" s="6"/>
      <c r="CM1272" s="6"/>
      <c r="CR1272" s="6"/>
      <c r="CW1272" s="6"/>
    </row>
    <row r="1273" spans="1:101" x14ac:dyDescent="0.25">
      <c r="A1273" s="27"/>
      <c r="F1273" s="6"/>
      <c r="K1273" s="6"/>
      <c r="P1273" s="6"/>
      <c r="U1273" s="6"/>
      <c r="Z1273" s="6"/>
      <c r="AE1273" s="6"/>
      <c r="AJ1273" s="6"/>
      <c r="AO1273" s="6"/>
      <c r="AT1273" s="6"/>
      <c r="AY1273" s="6"/>
      <c r="BD1273" s="6"/>
      <c r="BI1273" s="6"/>
      <c r="BN1273" s="6"/>
      <c r="BS1273" s="6"/>
      <c r="BX1273" s="6"/>
      <c r="CC1273" s="6"/>
      <c r="CH1273" s="6"/>
      <c r="CM1273" s="6"/>
      <c r="CR1273" s="6"/>
      <c r="CW1273" s="6"/>
    </row>
    <row r="1274" spans="1:101" x14ac:dyDescent="0.25">
      <c r="A1274" s="27"/>
      <c r="F1274" s="6"/>
      <c r="K1274" s="6"/>
      <c r="P1274" s="6"/>
      <c r="U1274" s="6"/>
      <c r="Z1274" s="6"/>
      <c r="AE1274" s="6"/>
      <c r="AJ1274" s="6"/>
      <c r="AO1274" s="6"/>
      <c r="AT1274" s="6"/>
      <c r="AY1274" s="6"/>
      <c r="BD1274" s="6"/>
      <c r="BI1274" s="6"/>
      <c r="BN1274" s="6"/>
      <c r="BS1274" s="6"/>
      <c r="BX1274" s="6"/>
      <c r="CC1274" s="6"/>
      <c r="CH1274" s="6"/>
      <c r="CM1274" s="6"/>
      <c r="CR1274" s="6"/>
      <c r="CW1274" s="6"/>
    </row>
    <row r="1275" spans="1:101" x14ac:dyDescent="0.25">
      <c r="A1275" s="27"/>
      <c r="F1275" s="6"/>
      <c r="K1275" s="6"/>
      <c r="P1275" s="6"/>
      <c r="U1275" s="6"/>
      <c r="Z1275" s="6"/>
      <c r="AE1275" s="6"/>
      <c r="AJ1275" s="6"/>
      <c r="AO1275" s="6"/>
      <c r="AT1275" s="6"/>
      <c r="AY1275" s="6"/>
      <c r="BD1275" s="6"/>
      <c r="BI1275" s="6"/>
      <c r="BN1275" s="6"/>
      <c r="BS1275" s="6"/>
      <c r="BX1275" s="6"/>
      <c r="CC1275" s="6"/>
      <c r="CH1275" s="6"/>
      <c r="CM1275" s="6"/>
      <c r="CR1275" s="6"/>
      <c r="CW1275" s="6"/>
    </row>
    <row r="1276" spans="1:101" x14ac:dyDescent="0.25">
      <c r="A1276" s="27"/>
      <c r="F1276" s="6"/>
      <c r="K1276" s="6"/>
      <c r="P1276" s="6"/>
      <c r="U1276" s="6"/>
      <c r="Z1276" s="6"/>
      <c r="AE1276" s="6"/>
      <c r="AJ1276" s="6"/>
      <c r="AO1276" s="6"/>
      <c r="AT1276" s="6"/>
      <c r="AY1276" s="6"/>
      <c r="BD1276" s="6"/>
      <c r="BI1276" s="6"/>
      <c r="BN1276" s="6"/>
      <c r="BS1276" s="6"/>
      <c r="BX1276" s="6"/>
      <c r="CC1276" s="6"/>
      <c r="CH1276" s="6"/>
      <c r="CM1276" s="6"/>
      <c r="CR1276" s="6"/>
      <c r="CW1276" s="6"/>
    </row>
    <row r="1277" spans="1:101" x14ac:dyDescent="0.25">
      <c r="A1277" s="27"/>
      <c r="F1277" s="6"/>
      <c r="K1277" s="6"/>
      <c r="P1277" s="6"/>
      <c r="U1277" s="6"/>
      <c r="Z1277" s="6"/>
      <c r="AE1277" s="6"/>
      <c r="AJ1277" s="6"/>
      <c r="AO1277" s="6"/>
      <c r="AT1277" s="6"/>
      <c r="AY1277" s="6"/>
      <c r="BD1277" s="6"/>
      <c r="BI1277" s="6"/>
      <c r="BN1277" s="6"/>
      <c r="BS1277" s="6"/>
      <c r="BX1277" s="6"/>
      <c r="CC1277" s="6"/>
      <c r="CH1277" s="6"/>
      <c r="CM1277" s="6"/>
      <c r="CR1277" s="6"/>
      <c r="CW1277" s="6"/>
    </row>
    <row r="1278" spans="1:101" x14ac:dyDescent="0.25">
      <c r="A1278" s="27"/>
      <c r="F1278" s="6"/>
      <c r="K1278" s="6"/>
      <c r="P1278" s="6"/>
      <c r="U1278" s="6"/>
      <c r="Z1278" s="6"/>
      <c r="AE1278" s="6"/>
      <c r="AJ1278" s="6"/>
      <c r="AO1278" s="6"/>
      <c r="AT1278" s="6"/>
      <c r="AY1278" s="6"/>
      <c r="BD1278" s="6"/>
      <c r="BI1278" s="6"/>
      <c r="BN1278" s="6"/>
      <c r="BS1278" s="6"/>
      <c r="BX1278" s="6"/>
      <c r="CC1278" s="6"/>
      <c r="CH1278" s="6"/>
      <c r="CM1278" s="6"/>
      <c r="CR1278" s="6"/>
      <c r="CW1278" s="6"/>
    </row>
    <row r="1279" spans="1:101" x14ac:dyDescent="0.25">
      <c r="A1279" s="27"/>
      <c r="F1279" s="6"/>
      <c r="K1279" s="6"/>
      <c r="P1279" s="6"/>
      <c r="U1279" s="6"/>
      <c r="Z1279" s="6"/>
      <c r="AE1279" s="6"/>
      <c r="AJ1279" s="6"/>
      <c r="AO1279" s="6"/>
      <c r="AT1279" s="6"/>
      <c r="AY1279" s="6"/>
      <c r="BD1279" s="6"/>
      <c r="BI1279" s="6"/>
      <c r="BN1279" s="6"/>
      <c r="BS1279" s="6"/>
      <c r="BX1279" s="6"/>
      <c r="CC1279" s="6"/>
      <c r="CH1279" s="6"/>
      <c r="CM1279" s="6"/>
      <c r="CR1279" s="6"/>
      <c r="CW1279" s="6"/>
    </row>
    <row r="1280" spans="1:101" x14ac:dyDescent="0.25">
      <c r="A1280" s="27"/>
      <c r="F1280" s="6"/>
      <c r="K1280" s="6"/>
      <c r="P1280" s="6"/>
      <c r="U1280" s="6"/>
      <c r="Z1280" s="6"/>
      <c r="AE1280" s="6"/>
      <c r="AJ1280" s="6"/>
      <c r="AO1280" s="6"/>
      <c r="AT1280" s="6"/>
      <c r="AY1280" s="6"/>
      <c r="BD1280" s="6"/>
      <c r="BI1280" s="6"/>
      <c r="BN1280" s="6"/>
      <c r="BS1280" s="6"/>
      <c r="BX1280" s="6"/>
      <c r="CC1280" s="6"/>
      <c r="CH1280" s="6"/>
      <c r="CM1280" s="6"/>
      <c r="CR1280" s="6"/>
      <c r="CW1280" s="6"/>
    </row>
    <row r="1281" spans="1:101" x14ac:dyDescent="0.25">
      <c r="A1281" s="27"/>
      <c r="F1281" s="6"/>
      <c r="K1281" s="6"/>
      <c r="P1281" s="6"/>
      <c r="U1281" s="6"/>
      <c r="Z1281" s="6"/>
      <c r="AE1281" s="6"/>
      <c r="AJ1281" s="6"/>
      <c r="AO1281" s="6"/>
      <c r="AT1281" s="6"/>
      <c r="AY1281" s="6"/>
      <c r="BD1281" s="6"/>
      <c r="BI1281" s="6"/>
      <c r="BN1281" s="6"/>
      <c r="BS1281" s="6"/>
      <c r="BX1281" s="6"/>
      <c r="CC1281" s="6"/>
      <c r="CH1281" s="6"/>
      <c r="CM1281" s="6"/>
      <c r="CR1281" s="6"/>
      <c r="CW1281" s="6"/>
    </row>
    <row r="1282" spans="1:101" x14ac:dyDescent="0.25">
      <c r="A1282" s="27"/>
      <c r="F1282" s="6"/>
      <c r="K1282" s="6"/>
      <c r="P1282" s="6"/>
      <c r="U1282" s="6"/>
      <c r="Z1282" s="6"/>
      <c r="AE1282" s="6"/>
      <c r="AJ1282" s="6"/>
      <c r="AO1282" s="6"/>
      <c r="AT1282" s="6"/>
      <c r="AY1282" s="6"/>
      <c r="BD1282" s="6"/>
      <c r="BI1282" s="6"/>
      <c r="BN1282" s="6"/>
      <c r="BS1282" s="6"/>
      <c r="BX1282" s="6"/>
      <c r="CC1282" s="6"/>
      <c r="CH1282" s="6"/>
      <c r="CM1282" s="6"/>
      <c r="CR1282" s="6"/>
      <c r="CW1282" s="6"/>
    </row>
    <row r="1283" spans="1:101" x14ac:dyDescent="0.25">
      <c r="A1283" s="27"/>
      <c r="F1283" s="6"/>
      <c r="K1283" s="6"/>
      <c r="P1283" s="6"/>
      <c r="U1283" s="6"/>
      <c r="Z1283" s="6"/>
      <c r="AE1283" s="6"/>
      <c r="AJ1283" s="6"/>
      <c r="AO1283" s="6"/>
      <c r="AT1283" s="6"/>
      <c r="AY1283" s="6"/>
      <c r="BD1283" s="6"/>
      <c r="BI1283" s="6"/>
      <c r="BN1283" s="6"/>
      <c r="BS1283" s="6"/>
      <c r="BX1283" s="6"/>
      <c r="CC1283" s="6"/>
      <c r="CH1283" s="6"/>
      <c r="CM1283" s="6"/>
      <c r="CR1283" s="6"/>
      <c r="CW1283" s="6"/>
    </row>
    <row r="1284" spans="1:101" x14ac:dyDescent="0.25">
      <c r="A1284" s="27"/>
      <c r="F1284" s="6"/>
      <c r="K1284" s="6"/>
      <c r="P1284" s="6"/>
      <c r="U1284" s="6"/>
      <c r="Z1284" s="6"/>
      <c r="AE1284" s="6"/>
      <c r="AJ1284" s="6"/>
      <c r="AO1284" s="6"/>
      <c r="AT1284" s="6"/>
      <c r="AY1284" s="6"/>
      <c r="BD1284" s="6"/>
      <c r="BI1284" s="6"/>
      <c r="BN1284" s="6"/>
      <c r="BS1284" s="6"/>
      <c r="BX1284" s="6"/>
      <c r="CC1284" s="6"/>
      <c r="CH1284" s="6"/>
      <c r="CM1284" s="6"/>
      <c r="CR1284" s="6"/>
      <c r="CW1284" s="6"/>
    </row>
    <row r="1285" spans="1:101" x14ac:dyDescent="0.25">
      <c r="A1285" s="27"/>
      <c r="F1285" s="6"/>
      <c r="K1285" s="6"/>
      <c r="P1285" s="6"/>
      <c r="U1285" s="6"/>
      <c r="Z1285" s="6"/>
      <c r="AE1285" s="6"/>
      <c r="AJ1285" s="6"/>
      <c r="AO1285" s="6"/>
      <c r="AT1285" s="6"/>
      <c r="AY1285" s="6"/>
      <c r="BD1285" s="6"/>
      <c r="BI1285" s="6"/>
      <c r="BN1285" s="6"/>
      <c r="BS1285" s="6"/>
      <c r="BX1285" s="6"/>
      <c r="CC1285" s="6"/>
      <c r="CH1285" s="6"/>
      <c r="CM1285" s="6"/>
      <c r="CR1285" s="6"/>
      <c r="CW1285" s="6"/>
    </row>
    <row r="1286" spans="1:101" x14ac:dyDescent="0.25">
      <c r="A1286" s="27"/>
      <c r="F1286" s="6"/>
      <c r="K1286" s="6"/>
      <c r="P1286" s="6"/>
      <c r="U1286" s="6"/>
      <c r="Z1286" s="6"/>
      <c r="AE1286" s="6"/>
      <c r="AJ1286" s="6"/>
      <c r="AO1286" s="6"/>
      <c r="AT1286" s="6"/>
      <c r="AY1286" s="6"/>
      <c r="BD1286" s="6"/>
      <c r="BI1286" s="6"/>
      <c r="BN1286" s="6"/>
      <c r="BS1286" s="6"/>
      <c r="BX1286" s="6"/>
      <c r="CC1286" s="6"/>
      <c r="CH1286" s="6"/>
      <c r="CM1286" s="6"/>
      <c r="CR1286" s="6"/>
      <c r="CW1286" s="6"/>
    </row>
    <row r="1287" spans="1:101" x14ac:dyDescent="0.25">
      <c r="A1287" s="27"/>
      <c r="F1287" s="6"/>
      <c r="K1287" s="6"/>
      <c r="P1287" s="6"/>
      <c r="U1287" s="6"/>
      <c r="Z1287" s="6"/>
      <c r="AE1287" s="6"/>
      <c r="AJ1287" s="6"/>
      <c r="AO1287" s="6"/>
      <c r="AT1287" s="6"/>
      <c r="AY1287" s="6"/>
      <c r="BD1287" s="6"/>
      <c r="BI1287" s="6"/>
      <c r="BN1287" s="6"/>
      <c r="BS1287" s="6"/>
      <c r="BX1287" s="6"/>
      <c r="CC1287" s="6"/>
      <c r="CH1287" s="6"/>
      <c r="CM1287" s="6"/>
      <c r="CR1287" s="6"/>
      <c r="CW1287" s="6"/>
    </row>
    <row r="1288" spans="1:101" x14ac:dyDescent="0.25">
      <c r="A1288" s="27"/>
      <c r="F1288" s="6"/>
      <c r="K1288" s="6"/>
      <c r="P1288" s="6"/>
      <c r="U1288" s="6"/>
      <c r="Z1288" s="6"/>
      <c r="AE1288" s="6"/>
      <c r="AJ1288" s="6"/>
      <c r="AO1288" s="6"/>
      <c r="AT1288" s="6"/>
      <c r="AY1288" s="6"/>
      <c r="BD1288" s="6"/>
      <c r="BI1288" s="6"/>
      <c r="BN1288" s="6"/>
      <c r="BS1288" s="6"/>
      <c r="BX1288" s="6"/>
      <c r="CC1288" s="6"/>
      <c r="CH1288" s="6"/>
      <c r="CM1288" s="6"/>
      <c r="CR1288" s="6"/>
      <c r="CW1288" s="6"/>
    </row>
    <row r="1289" spans="1:101" x14ac:dyDescent="0.25">
      <c r="A1289" s="27"/>
      <c r="F1289" s="6"/>
      <c r="K1289" s="6"/>
      <c r="P1289" s="6"/>
      <c r="U1289" s="6"/>
      <c r="Z1289" s="6"/>
      <c r="AE1289" s="6"/>
      <c r="AJ1289" s="6"/>
      <c r="AO1289" s="6"/>
      <c r="AT1289" s="6"/>
      <c r="AY1289" s="6"/>
      <c r="BD1289" s="6"/>
      <c r="BI1289" s="6"/>
      <c r="BN1289" s="6"/>
      <c r="BS1289" s="6"/>
      <c r="BX1289" s="6"/>
      <c r="CC1289" s="6"/>
      <c r="CH1289" s="6"/>
      <c r="CM1289" s="6"/>
      <c r="CR1289" s="6"/>
      <c r="CW1289" s="6"/>
    </row>
    <row r="1290" spans="1:101" x14ac:dyDescent="0.25">
      <c r="A1290" s="27"/>
      <c r="F1290" s="6"/>
      <c r="K1290" s="6"/>
      <c r="P1290" s="6"/>
      <c r="U1290" s="6"/>
      <c r="Z1290" s="6"/>
      <c r="AE1290" s="6"/>
      <c r="AJ1290" s="6"/>
      <c r="AO1290" s="6"/>
      <c r="AT1290" s="6"/>
      <c r="AY1290" s="6"/>
      <c r="BD1290" s="6"/>
      <c r="BI1290" s="6"/>
      <c r="BN1290" s="6"/>
      <c r="BS1290" s="6"/>
      <c r="BX1290" s="6"/>
      <c r="CC1290" s="6"/>
      <c r="CH1290" s="6"/>
      <c r="CM1290" s="6"/>
      <c r="CR1290" s="6"/>
      <c r="CW1290" s="6"/>
    </row>
    <row r="1291" spans="1:101" x14ac:dyDescent="0.25">
      <c r="A1291" s="27"/>
      <c r="F1291" s="6"/>
      <c r="K1291" s="6"/>
      <c r="P1291" s="6"/>
      <c r="U1291" s="6"/>
      <c r="Z1291" s="6"/>
      <c r="AE1291" s="6"/>
      <c r="AJ1291" s="6"/>
      <c r="AO1291" s="6"/>
      <c r="AT1291" s="6"/>
      <c r="AY1291" s="6"/>
      <c r="BD1291" s="6"/>
      <c r="BI1291" s="6"/>
      <c r="BN1291" s="6"/>
      <c r="BS1291" s="6"/>
      <c r="BX1291" s="6"/>
      <c r="CC1291" s="6"/>
      <c r="CH1291" s="6"/>
      <c r="CM1291" s="6"/>
      <c r="CR1291" s="6"/>
      <c r="CW1291" s="6"/>
    </row>
    <row r="1292" spans="1:101" x14ac:dyDescent="0.25">
      <c r="A1292" s="27"/>
      <c r="F1292" s="6"/>
      <c r="K1292" s="6"/>
      <c r="P1292" s="6"/>
      <c r="U1292" s="6"/>
      <c r="Z1292" s="6"/>
      <c r="AE1292" s="6"/>
      <c r="AJ1292" s="6"/>
      <c r="AO1292" s="6"/>
      <c r="AT1292" s="6"/>
      <c r="AY1292" s="6"/>
      <c r="BD1292" s="6"/>
      <c r="BI1292" s="6"/>
      <c r="BN1292" s="6"/>
      <c r="BS1292" s="6"/>
      <c r="BX1292" s="6"/>
      <c r="CC1292" s="6"/>
      <c r="CH1292" s="6"/>
      <c r="CM1292" s="6"/>
      <c r="CR1292" s="6"/>
      <c r="CW1292" s="6"/>
    </row>
    <row r="1293" spans="1:101" x14ac:dyDescent="0.25">
      <c r="A1293" s="27"/>
      <c r="F1293" s="6"/>
      <c r="K1293" s="6"/>
      <c r="P1293" s="6"/>
      <c r="U1293" s="6"/>
      <c r="Z1293" s="6"/>
      <c r="AE1293" s="6"/>
      <c r="AJ1293" s="6"/>
      <c r="AO1293" s="6"/>
      <c r="AT1293" s="6"/>
      <c r="AY1293" s="6"/>
      <c r="BD1293" s="6"/>
      <c r="BI1293" s="6"/>
      <c r="BN1293" s="6"/>
      <c r="BS1293" s="6"/>
      <c r="BX1293" s="6"/>
      <c r="CC1293" s="6"/>
      <c r="CH1293" s="6"/>
      <c r="CM1293" s="6"/>
      <c r="CR1293" s="6"/>
      <c r="CW1293" s="6"/>
    </row>
    <row r="1294" spans="1:101" x14ac:dyDescent="0.25">
      <c r="A1294" s="27"/>
      <c r="F1294" s="6"/>
      <c r="K1294" s="6"/>
      <c r="P1294" s="6"/>
      <c r="U1294" s="6"/>
      <c r="Z1294" s="6"/>
      <c r="AE1294" s="6"/>
      <c r="AJ1294" s="6"/>
      <c r="AO1294" s="6"/>
      <c r="AT1294" s="6"/>
      <c r="AY1294" s="6"/>
      <c r="BD1294" s="6"/>
      <c r="BI1294" s="6"/>
      <c r="BN1294" s="6"/>
      <c r="BS1294" s="6"/>
      <c r="BX1294" s="6"/>
      <c r="CC1294" s="6"/>
      <c r="CH1294" s="6"/>
      <c r="CM1294" s="6"/>
      <c r="CR1294" s="6"/>
      <c r="CW1294" s="6"/>
    </row>
    <row r="1295" spans="1:101" x14ac:dyDescent="0.25">
      <c r="A1295" s="27"/>
      <c r="F1295" s="6"/>
      <c r="K1295" s="6"/>
      <c r="P1295" s="6"/>
      <c r="U1295" s="6"/>
      <c r="Z1295" s="6"/>
      <c r="AE1295" s="6"/>
      <c r="AJ1295" s="6"/>
      <c r="AO1295" s="6"/>
      <c r="AT1295" s="6"/>
      <c r="AY1295" s="6"/>
      <c r="BD1295" s="6"/>
      <c r="BI1295" s="6"/>
      <c r="BN1295" s="6"/>
      <c r="BS1295" s="6"/>
      <c r="BX1295" s="6"/>
      <c r="CC1295" s="6"/>
      <c r="CH1295" s="6"/>
      <c r="CM1295" s="6"/>
      <c r="CR1295" s="6"/>
      <c r="CW1295" s="6"/>
    </row>
    <row r="1296" spans="1:101" x14ac:dyDescent="0.25">
      <c r="A1296" s="27"/>
      <c r="F1296" s="6"/>
      <c r="K1296" s="6"/>
      <c r="P1296" s="6"/>
      <c r="U1296" s="6"/>
      <c r="Z1296" s="6"/>
      <c r="AE1296" s="6"/>
      <c r="AJ1296" s="6"/>
      <c r="AO1296" s="6"/>
      <c r="AT1296" s="6"/>
      <c r="AY1296" s="6"/>
      <c r="BD1296" s="6"/>
      <c r="BI1296" s="6"/>
      <c r="BN1296" s="6"/>
      <c r="BS1296" s="6"/>
      <c r="BX1296" s="6"/>
      <c r="CC1296" s="6"/>
      <c r="CH1296" s="6"/>
      <c r="CM1296" s="6"/>
      <c r="CR1296" s="6"/>
      <c r="CW1296" s="6"/>
    </row>
    <row r="1297" spans="1:101" x14ac:dyDescent="0.25">
      <c r="A1297" s="27"/>
      <c r="F1297" s="6"/>
      <c r="K1297" s="6"/>
      <c r="P1297" s="6"/>
      <c r="U1297" s="6"/>
      <c r="Z1297" s="6"/>
      <c r="AE1297" s="6"/>
      <c r="AJ1297" s="6"/>
      <c r="AO1297" s="6"/>
      <c r="AT1297" s="6"/>
      <c r="AY1297" s="6"/>
      <c r="BD1297" s="6"/>
      <c r="BI1297" s="6"/>
      <c r="BN1297" s="6"/>
      <c r="BS1297" s="6"/>
      <c r="BX1297" s="6"/>
      <c r="CC1297" s="6"/>
      <c r="CH1297" s="6"/>
      <c r="CM1297" s="6"/>
      <c r="CR1297" s="6"/>
      <c r="CW1297" s="6"/>
    </row>
    <row r="1298" spans="1:101" x14ac:dyDescent="0.25">
      <c r="A1298" s="27"/>
      <c r="F1298" s="6"/>
      <c r="K1298" s="6"/>
      <c r="P1298" s="6"/>
      <c r="U1298" s="6"/>
      <c r="Z1298" s="6"/>
      <c r="AE1298" s="6"/>
      <c r="AJ1298" s="6"/>
      <c r="AO1298" s="6"/>
      <c r="AT1298" s="6"/>
      <c r="AY1298" s="6"/>
      <c r="BD1298" s="6"/>
      <c r="BI1298" s="6"/>
      <c r="BN1298" s="6"/>
      <c r="BS1298" s="6"/>
      <c r="BX1298" s="6"/>
      <c r="CC1298" s="6"/>
      <c r="CH1298" s="6"/>
      <c r="CM1298" s="6"/>
      <c r="CR1298" s="6"/>
      <c r="CW1298" s="6"/>
    </row>
    <row r="1299" spans="1:101" x14ac:dyDescent="0.25">
      <c r="A1299" s="27"/>
      <c r="F1299" s="6"/>
      <c r="K1299" s="6"/>
      <c r="P1299" s="6"/>
      <c r="U1299" s="6"/>
      <c r="Z1299" s="6"/>
      <c r="AE1299" s="6"/>
      <c r="AJ1299" s="6"/>
      <c r="AO1299" s="6"/>
      <c r="AT1299" s="6"/>
      <c r="AY1299" s="6"/>
      <c r="BD1299" s="6"/>
      <c r="BI1299" s="6"/>
      <c r="BN1299" s="6"/>
      <c r="BS1299" s="6"/>
      <c r="BX1299" s="6"/>
      <c r="CC1299" s="6"/>
      <c r="CH1299" s="6"/>
      <c r="CM1299" s="6"/>
      <c r="CR1299" s="6"/>
      <c r="CW1299" s="6"/>
    </row>
    <row r="1300" spans="1:101" x14ac:dyDescent="0.25">
      <c r="A1300" s="27"/>
      <c r="F1300" s="6"/>
      <c r="K1300" s="6"/>
      <c r="P1300" s="6"/>
      <c r="U1300" s="6"/>
      <c r="Z1300" s="6"/>
      <c r="AE1300" s="6"/>
      <c r="AJ1300" s="6"/>
      <c r="AO1300" s="6"/>
      <c r="AT1300" s="6"/>
      <c r="AY1300" s="6"/>
      <c r="BD1300" s="6"/>
      <c r="BI1300" s="6"/>
      <c r="BN1300" s="6"/>
      <c r="BS1300" s="6"/>
      <c r="BX1300" s="6"/>
      <c r="CC1300" s="6"/>
      <c r="CH1300" s="6"/>
      <c r="CM1300" s="6"/>
      <c r="CR1300" s="6"/>
      <c r="CW1300" s="6"/>
    </row>
    <row r="1301" spans="1:101" x14ac:dyDescent="0.25">
      <c r="A1301" s="27"/>
      <c r="F1301" s="6"/>
      <c r="K1301" s="6"/>
      <c r="P1301" s="6"/>
      <c r="U1301" s="6"/>
      <c r="Z1301" s="6"/>
      <c r="AE1301" s="6"/>
      <c r="AJ1301" s="6"/>
      <c r="AO1301" s="6"/>
      <c r="AT1301" s="6"/>
      <c r="AY1301" s="6"/>
      <c r="BD1301" s="6"/>
      <c r="BI1301" s="6"/>
      <c r="BN1301" s="6"/>
      <c r="BS1301" s="6"/>
      <c r="BX1301" s="6"/>
      <c r="CC1301" s="6"/>
      <c r="CH1301" s="6"/>
      <c r="CM1301" s="6"/>
      <c r="CR1301" s="6"/>
      <c r="CW1301" s="6"/>
    </row>
    <row r="1302" spans="1:101" x14ac:dyDescent="0.25">
      <c r="A1302" s="27"/>
      <c r="F1302" s="6"/>
      <c r="K1302" s="6"/>
      <c r="P1302" s="6"/>
      <c r="U1302" s="6"/>
      <c r="Z1302" s="6"/>
      <c r="AE1302" s="6"/>
      <c r="AJ1302" s="6"/>
      <c r="AO1302" s="6"/>
      <c r="AT1302" s="6"/>
      <c r="AY1302" s="6"/>
      <c r="BD1302" s="6"/>
      <c r="BI1302" s="6"/>
      <c r="BN1302" s="6"/>
      <c r="BS1302" s="6"/>
      <c r="BX1302" s="6"/>
      <c r="CC1302" s="6"/>
      <c r="CH1302" s="6"/>
      <c r="CM1302" s="6"/>
      <c r="CR1302" s="6"/>
      <c r="CW1302" s="6"/>
    </row>
    <row r="1303" spans="1:101" x14ac:dyDescent="0.25">
      <c r="A1303" s="27"/>
      <c r="F1303" s="6"/>
      <c r="K1303" s="6"/>
      <c r="P1303" s="6"/>
      <c r="U1303" s="6"/>
      <c r="Z1303" s="6"/>
      <c r="AE1303" s="6"/>
      <c r="AJ1303" s="6"/>
      <c r="AO1303" s="6"/>
      <c r="AT1303" s="6"/>
      <c r="AY1303" s="6"/>
      <c r="BD1303" s="6"/>
      <c r="BI1303" s="6"/>
      <c r="BN1303" s="6"/>
      <c r="BS1303" s="6"/>
      <c r="BX1303" s="6"/>
      <c r="CC1303" s="6"/>
      <c r="CH1303" s="6"/>
      <c r="CM1303" s="6"/>
      <c r="CR1303" s="6"/>
      <c r="CW1303" s="6"/>
    </row>
    <row r="1304" spans="1:101" x14ac:dyDescent="0.25">
      <c r="A1304" s="27"/>
      <c r="F1304" s="6"/>
      <c r="K1304" s="6"/>
      <c r="P1304" s="6"/>
      <c r="U1304" s="6"/>
      <c r="Z1304" s="6"/>
      <c r="AE1304" s="6"/>
      <c r="AJ1304" s="6"/>
      <c r="AO1304" s="6"/>
      <c r="AT1304" s="6"/>
      <c r="AY1304" s="6"/>
      <c r="BD1304" s="6"/>
      <c r="BI1304" s="6"/>
      <c r="BN1304" s="6"/>
      <c r="BS1304" s="6"/>
      <c r="BX1304" s="6"/>
      <c r="CC1304" s="6"/>
      <c r="CH1304" s="6"/>
      <c r="CM1304" s="6"/>
      <c r="CR1304" s="6"/>
      <c r="CW1304" s="6"/>
    </row>
    <row r="1305" spans="1:101" x14ac:dyDescent="0.25">
      <c r="A1305" s="27"/>
      <c r="F1305" s="6"/>
      <c r="K1305" s="6"/>
      <c r="P1305" s="6"/>
      <c r="U1305" s="6"/>
      <c r="Z1305" s="6"/>
      <c r="AE1305" s="6"/>
      <c r="AJ1305" s="6"/>
      <c r="AO1305" s="6"/>
      <c r="AT1305" s="6"/>
      <c r="AY1305" s="6"/>
      <c r="BD1305" s="6"/>
      <c r="BI1305" s="6"/>
      <c r="BN1305" s="6"/>
      <c r="BS1305" s="6"/>
      <c r="BX1305" s="6"/>
      <c r="CC1305" s="6"/>
      <c r="CH1305" s="6"/>
      <c r="CM1305" s="6"/>
      <c r="CR1305" s="6"/>
      <c r="CW1305" s="6"/>
    </row>
    <row r="1306" spans="1:101" x14ac:dyDescent="0.25">
      <c r="A1306" s="27"/>
      <c r="F1306" s="6"/>
      <c r="K1306" s="6"/>
      <c r="P1306" s="6"/>
      <c r="U1306" s="6"/>
      <c r="Z1306" s="6"/>
      <c r="AE1306" s="6"/>
      <c r="AJ1306" s="6"/>
      <c r="AO1306" s="6"/>
      <c r="AT1306" s="6"/>
      <c r="AY1306" s="6"/>
      <c r="BD1306" s="6"/>
      <c r="BI1306" s="6"/>
      <c r="BN1306" s="6"/>
      <c r="BS1306" s="6"/>
      <c r="BX1306" s="6"/>
      <c r="CC1306" s="6"/>
      <c r="CH1306" s="6"/>
      <c r="CM1306" s="6"/>
      <c r="CR1306" s="6"/>
      <c r="CW1306" s="6"/>
    </row>
    <row r="1307" spans="1:101" x14ac:dyDescent="0.25">
      <c r="A1307" s="27"/>
      <c r="F1307" s="6"/>
      <c r="K1307" s="6"/>
      <c r="P1307" s="6"/>
      <c r="U1307" s="6"/>
      <c r="Z1307" s="6"/>
      <c r="AE1307" s="6"/>
      <c r="AJ1307" s="6"/>
      <c r="AO1307" s="6"/>
      <c r="AT1307" s="6"/>
      <c r="AY1307" s="6"/>
      <c r="BD1307" s="6"/>
      <c r="BI1307" s="6"/>
      <c r="BN1307" s="6"/>
      <c r="BS1307" s="6"/>
      <c r="BX1307" s="6"/>
      <c r="CC1307" s="6"/>
      <c r="CH1307" s="6"/>
      <c r="CM1307" s="6"/>
      <c r="CR1307" s="6"/>
      <c r="CW1307" s="6"/>
    </row>
    <row r="1308" spans="1:101" x14ac:dyDescent="0.25">
      <c r="A1308" s="27"/>
      <c r="F1308" s="6"/>
      <c r="K1308" s="6"/>
      <c r="P1308" s="6"/>
      <c r="U1308" s="6"/>
      <c r="Z1308" s="6"/>
      <c r="AE1308" s="6"/>
      <c r="AJ1308" s="6"/>
      <c r="AO1308" s="6"/>
      <c r="AT1308" s="6"/>
      <c r="AY1308" s="6"/>
      <c r="BD1308" s="6"/>
      <c r="BI1308" s="6"/>
      <c r="BN1308" s="6"/>
      <c r="BS1308" s="6"/>
      <c r="BX1308" s="6"/>
      <c r="CC1308" s="6"/>
      <c r="CH1308" s="6"/>
      <c r="CM1308" s="6"/>
      <c r="CR1308" s="6"/>
      <c r="CW1308" s="6"/>
    </row>
    <row r="1309" spans="1:101" x14ac:dyDescent="0.25">
      <c r="A1309" s="27"/>
      <c r="F1309" s="6"/>
      <c r="K1309" s="6"/>
      <c r="P1309" s="6"/>
      <c r="U1309" s="6"/>
      <c r="Z1309" s="6"/>
      <c r="AE1309" s="6"/>
      <c r="AJ1309" s="6"/>
      <c r="AO1309" s="6"/>
      <c r="AT1309" s="6"/>
      <c r="AY1309" s="6"/>
      <c r="BD1309" s="6"/>
      <c r="BI1309" s="6"/>
      <c r="BN1309" s="6"/>
      <c r="BS1309" s="6"/>
      <c r="BX1309" s="6"/>
      <c r="CC1309" s="6"/>
      <c r="CH1309" s="6"/>
      <c r="CM1309" s="6"/>
      <c r="CR1309" s="6"/>
      <c r="CW1309" s="6"/>
    </row>
    <row r="1310" spans="1:101" x14ac:dyDescent="0.25">
      <c r="A1310" s="27"/>
      <c r="F1310" s="6"/>
      <c r="K1310" s="6"/>
      <c r="P1310" s="6"/>
      <c r="U1310" s="6"/>
      <c r="Z1310" s="6"/>
      <c r="AE1310" s="6"/>
      <c r="AJ1310" s="6"/>
      <c r="AO1310" s="6"/>
      <c r="AT1310" s="6"/>
      <c r="AY1310" s="6"/>
      <c r="BD1310" s="6"/>
      <c r="BI1310" s="6"/>
      <c r="BN1310" s="6"/>
      <c r="BS1310" s="6"/>
      <c r="BX1310" s="6"/>
      <c r="CC1310" s="6"/>
      <c r="CH1310" s="6"/>
      <c r="CM1310" s="6"/>
      <c r="CR1310" s="6"/>
      <c r="CW1310" s="6"/>
    </row>
    <row r="1311" spans="1:101" x14ac:dyDescent="0.25">
      <c r="A1311" s="27"/>
      <c r="F1311" s="6"/>
      <c r="K1311" s="6"/>
      <c r="P1311" s="6"/>
      <c r="U1311" s="6"/>
      <c r="Z1311" s="6"/>
      <c r="AE1311" s="6"/>
      <c r="AJ1311" s="6"/>
      <c r="AO1311" s="6"/>
      <c r="AT1311" s="6"/>
      <c r="AY1311" s="6"/>
      <c r="BD1311" s="6"/>
      <c r="BI1311" s="6"/>
      <c r="BN1311" s="6"/>
      <c r="BS1311" s="6"/>
      <c r="BX1311" s="6"/>
      <c r="CC1311" s="6"/>
      <c r="CH1311" s="6"/>
      <c r="CM1311" s="6"/>
      <c r="CR1311" s="6"/>
      <c r="CW1311" s="6"/>
    </row>
    <row r="1312" spans="1:101" x14ac:dyDescent="0.25">
      <c r="A1312" s="27"/>
      <c r="F1312" s="6"/>
      <c r="K1312" s="6"/>
      <c r="P1312" s="6"/>
      <c r="U1312" s="6"/>
      <c r="Z1312" s="6"/>
      <c r="AE1312" s="6"/>
      <c r="AJ1312" s="6"/>
      <c r="AO1312" s="6"/>
      <c r="AT1312" s="6"/>
      <c r="AY1312" s="6"/>
      <c r="BD1312" s="6"/>
      <c r="BI1312" s="6"/>
      <c r="BN1312" s="6"/>
      <c r="BS1312" s="6"/>
      <c r="BX1312" s="6"/>
      <c r="CC1312" s="6"/>
      <c r="CH1312" s="6"/>
      <c r="CM1312" s="6"/>
      <c r="CR1312" s="6"/>
      <c r="CW1312" s="6"/>
    </row>
    <row r="1313" spans="1:101" x14ac:dyDescent="0.25">
      <c r="A1313" s="27"/>
      <c r="F1313" s="6"/>
      <c r="K1313" s="6"/>
      <c r="P1313" s="6"/>
      <c r="U1313" s="6"/>
      <c r="Z1313" s="6"/>
      <c r="AE1313" s="6"/>
      <c r="AJ1313" s="6"/>
      <c r="AO1313" s="6"/>
      <c r="AT1313" s="6"/>
      <c r="AY1313" s="6"/>
      <c r="BD1313" s="6"/>
      <c r="BI1313" s="6"/>
      <c r="BN1313" s="6"/>
      <c r="BS1313" s="6"/>
      <c r="BX1313" s="6"/>
      <c r="CC1313" s="6"/>
      <c r="CH1313" s="6"/>
      <c r="CM1313" s="6"/>
      <c r="CR1313" s="6"/>
      <c r="CW1313" s="6"/>
    </row>
    <row r="1314" spans="1:101" x14ac:dyDescent="0.25">
      <c r="A1314" s="27"/>
      <c r="F1314" s="6"/>
      <c r="K1314" s="6"/>
      <c r="P1314" s="6"/>
      <c r="U1314" s="6"/>
      <c r="Z1314" s="6"/>
      <c r="AE1314" s="6"/>
      <c r="AJ1314" s="6"/>
      <c r="AO1314" s="6"/>
      <c r="AT1314" s="6"/>
      <c r="AY1314" s="6"/>
      <c r="BD1314" s="6"/>
      <c r="BI1314" s="6"/>
      <c r="BN1314" s="6"/>
      <c r="BS1314" s="6"/>
      <c r="BX1314" s="6"/>
      <c r="CC1314" s="6"/>
      <c r="CH1314" s="6"/>
      <c r="CM1314" s="6"/>
      <c r="CR1314" s="6"/>
      <c r="CW1314" s="6"/>
    </row>
    <row r="1315" spans="1:101" x14ac:dyDescent="0.25">
      <c r="A1315" s="27"/>
      <c r="F1315" s="6"/>
      <c r="K1315" s="6"/>
      <c r="P1315" s="6"/>
      <c r="U1315" s="6"/>
      <c r="Z1315" s="6"/>
      <c r="AE1315" s="6"/>
      <c r="AJ1315" s="6"/>
      <c r="AO1315" s="6"/>
      <c r="AT1315" s="6"/>
      <c r="AY1315" s="6"/>
      <c r="BD1315" s="6"/>
      <c r="BI1315" s="6"/>
      <c r="BN1315" s="6"/>
      <c r="BS1315" s="6"/>
      <c r="BX1315" s="6"/>
      <c r="CC1315" s="6"/>
      <c r="CH1315" s="6"/>
      <c r="CM1315" s="6"/>
      <c r="CR1315" s="6"/>
      <c r="CW1315" s="6"/>
    </row>
    <row r="1316" spans="1:101" x14ac:dyDescent="0.25">
      <c r="A1316" s="27"/>
      <c r="F1316" s="6"/>
      <c r="K1316" s="6"/>
      <c r="P1316" s="6"/>
      <c r="U1316" s="6"/>
      <c r="Z1316" s="6"/>
      <c r="AE1316" s="6"/>
      <c r="AJ1316" s="6"/>
      <c r="AO1316" s="6"/>
      <c r="AT1316" s="6"/>
      <c r="AY1316" s="6"/>
      <c r="BD1316" s="6"/>
      <c r="BI1316" s="6"/>
      <c r="BN1316" s="6"/>
      <c r="BS1316" s="6"/>
      <c r="BX1316" s="6"/>
      <c r="CC1316" s="6"/>
      <c r="CH1316" s="6"/>
      <c r="CM1316" s="6"/>
      <c r="CR1316" s="6"/>
      <c r="CW1316" s="6"/>
    </row>
    <row r="1317" spans="1:101" x14ac:dyDescent="0.25">
      <c r="A1317" s="27"/>
      <c r="F1317" s="6"/>
      <c r="K1317" s="6"/>
      <c r="P1317" s="6"/>
      <c r="U1317" s="6"/>
      <c r="Z1317" s="6"/>
      <c r="AE1317" s="6"/>
      <c r="AJ1317" s="6"/>
      <c r="AO1317" s="6"/>
      <c r="AT1317" s="6"/>
      <c r="AY1317" s="6"/>
      <c r="BD1317" s="6"/>
      <c r="BI1317" s="6"/>
      <c r="BN1317" s="6"/>
      <c r="BS1317" s="6"/>
      <c r="BX1317" s="6"/>
      <c r="CC1317" s="6"/>
      <c r="CH1317" s="6"/>
      <c r="CM1317" s="6"/>
      <c r="CR1317" s="6"/>
      <c r="CW1317" s="6"/>
    </row>
    <row r="1318" spans="1:101" x14ac:dyDescent="0.25">
      <c r="A1318" s="27"/>
      <c r="F1318" s="6"/>
      <c r="K1318" s="6"/>
      <c r="P1318" s="6"/>
      <c r="U1318" s="6"/>
      <c r="Z1318" s="6"/>
      <c r="AE1318" s="6"/>
      <c r="AJ1318" s="6"/>
      <c r="AO1318" s="6"/>
      <c r="AT1318" s="6"/>
      <c r="AY1318" s="6"/>
      <c r="BD1318" s="6"/>
      <c r="BI1318" s="6"/>
      <c r="BN1318" s="6"/>
      <c r="BS1318" s="6"/>
      <c r="BX1318" s="6"/>
      <c r="CC1318" s="6"/>
      <c r="CH1318" s="6"/>
      <c r="CM1318" s="6"/>
      <c r="CR1318" s="6"/>
      <c r="CW1318" s="6"/>
    </row>
    <row r="1319" spans="1:101" x14ac:dyDescent="0.25">
      <c r="A1319" s="27"/>
      <c r="F1319" s="6"/>
      <c r="K1319" s="6"/>
      <c r="P1319" s="6"/>
      <c r="U1319" s="6"/>
      <c r="Z1319" s="6"/>
      <c r="AE1319" s="6"/>
      <c r="AJ1319" s="6"/>
      <c r="AO1319" s="6"/>
      <c r="AT1319" s="6"/>
      <c r="AY1319" s="6"/>
      <c r="BD1319" s="6"/>
      <c r="BI1319" s="6"/>
      <c r="BN1319" s="6"/>
      <c r="BS1319" s="6"/>
      <c r="BX1319" s="6"/>
      <c r="CC1319" s="6"/>
      <c r="CH1319" s="6"/>
      <c r="CM1319" s="6"/>
      <c r="CR1319" s="6"/>
      <c r="CW1319" s="6"/>
    </row>
    <row r="1320" spans="1:101" x14ac:dyDescent="0.25">
      <c r="A1320" s="27"/>
      <c r="F1320" s="6"/>
      <c r="K1320" s="6"/>
      <c r="P1320" s="6"/>
      <c r="U1320" s="6"/>
      <c r="Z1320" s="6"/>
      <c r="AE1320" s="6"/>
      <c r="AJ1320" s="6"/>
      <c r="AO1320" s="6"/>
      <c r="AT1320" s="6"/>
      <c r="AY1320" s="6"/>
      <c r="BD1320" s="6"/>
      <c r="BI1320" s="6"/>
      <c r="BN1320" s="6"/>
      <c r="BS1320" s="6"/>
      <c r="BX1320" s="6"/>
      <c r="CC1320" s="6"/>
      <c r="CH1320" s="6"/>
      <c r="CM1320" s="6"/>
      <c r="CR1320" s="6"/>
      <c r="CW1320" s="6"/>
    </row>
    <row r="1321" spans="1:101" x14ac:dyDescent="0.25">
      <c r="A1321" s="27"/>
      <c r="F1321" s="6"/>
      <c r="K1321" s="6"/>
      <c r="P1321" s="6"/>
      <c r="U1321" s="6"/>
      <c r="Z1321" s="6"/>
      <c r="AE1321" s="6"/>
      <c r="AJ1321" s="6"/>
      <c r="AO1321" s="6"/>
      <c r="AT1321" s="6"/>
      <c r="AY1321" s="6"/>
      <c r="BD1321" s="6"/>
      <c r="BI1321" s="6"/>
      <c r="BN1321" s="6"/>
      <c r="BS1321" s="6"/>
      <c r="BX1321" s="6"/>
      <c r="CC1321" s="6"/>
      <c r="CH1321" s="6"/>
      <c r="CM1321" s="6"/>
      <c r="CR1321" s="6"/>
      <c r="CW1321" s="6"/>
    </row>
    <row r="1322" spans="1:101" x14ac:dyDescent="0.25">
      <c r="A1322" s="27"/>
      <c r="F1322" s="6"/>
      <c r="K1322" s="6"/>
      <c r="P1322" s="6"/>
      <c r="U1322" s="6"/>
      <c r="Z1322" s="6"/>
      <c r="AE1322" s="6"/>
      <c r="AJ1322" s="6"/>
      <c r="AO1322" s="6"/>
      <c r="AT1322" s="6"/>
      <c r="AY1322" s="6"/>
      <c r="BD1322" s="6"/>
      <c r="BI1322" s="6"/>
      <c r="BN1322" s="6"/>
      <c r="BS1322" s="6"/>
      <c r="BX1322" s="6"/>
      <c r="CC1322" s="6"/>
      <c r="CH1322" s="6"/>
      <c r="CM1322" s="6"/>
      <c r="CR1322" s="6"/>
      <c r="CW1322" s="6"/>
    </row>
    <row r="1323" spans="1:101" x14ac:dyDescent="0.25">
      <c r="A1323" s="27"/>
      <c r="F1323" s="6"/>
      <c r="K1323" s="6"/>
      <c r="P1323" s="6"/>
      <c r="U1323" s="6"/>
      <c r="Z1323" s="6"/>
      <c r="AE1323" s="6"/>
      <c r="AJ1323" s="6"/>
      <c r="AO1323" s="6"/>
      <c r="AT1323" s="6"/>
      <c r="AY1323" s="6"/>
      <c r="BD1323" s="6"/>
      <c r="BI1323" s="6"/>
      <c r="BN1323" s="6"/>
      <c r="BS1323" s="6"/>
      <c r="BX1323" s="6"/>
      <c r="CC1323" s="6"/>
      <c r="CH1323" s="6"/>
      <c r="CM1323" s="6"/>
      <c r="CR1323" s="6"/>
      <c r="CW1323" s="6"/>
    </row>
    <row r="1324" spans="1:101" x14ac:dyDescent="0.25">
      <c r="A1324" s="27"/>
      <c r="F1324" s="6"/>
      <c r="K1324" s="6"/>
      <c r="P1324" s="6"/>
      <c r="U1324" s="6"/>
      <c r="Z1324" s="6"/>
      <c r="AE1324" s="6"/>
      <c r="AJ1324" s="6"/>
      <c r="AO1324" s="6"/>
      <c r="AT1324" s="6"/>
      <c r="AY1324" s="6"/>
      <c r="BD1324" s="6"/>
      <c r="BI1324" s="6"/>
      <c r="BN1324" s="6"/>
      <c r="BS1324" s="6"/>
      <c r="BX1324" s="6"/>
      <c r="CC1324" s="6"/>
      <c r="CH1324" s="6"/>
      <c r="CM1324" s="6"/>
      <c r="CR1324" s="6"/>
      <c r="CW1324" s="6"/>
    </row>
    <row r="1325" spans="1:101" x14ac:dyDescent="0.25">
      <c r="A1325" s="27"/>
      <c r="F1325" s="6"/>
      <c r="K1325" s="6"/>
      <c r="P1325" s="6"/>
      <c r="U1325" s="6"/>
      <c r="Z1325" s="6"/>
      <c r="AE1325" s="6"/>
      <c r="AJ1325" s="6"/>
      <c r="AO1325" s="6"/>
      <c r="AT1325" s="6"/>
      <c r="AY1325" s="6"/>
      <c r="BD1325" s="6"/>
      <c r="BI1325" s="6"/>
      <c r="BN1325" s="6"/>
      <c r="BS1325" s="6"/>
      <c r="BX1325" s="6"/>
      <c r="CC1325" s="6"/>
      <c r="CH1325" s="6"/>
      <c r="CM1325" s="6"/>
      <c r="CR1325" s="6"/>
      <c r="CW1325" s="6"/>
    </row>
    <row r="1326" spans="1:101" x14ac:dyDescent="0.25">
      <c r="A1326" s="27"/>
      <c r="F1326" s="6"/>
      <c r="K1326" s="6"/>
      <c r="P1326" s="6"/>
      <c r="U1326" s="6"/>
      <c r="Z1326" s="6"/>
      <c r="AE1326" s="6"/>
      <c r="AJ1326" s="6"/>
      <c r="AO1326" s="6"/>
      <c r="AT1326" s="6"/>
      <c r="AY1326" s="6"/>
      <c r="BD1326" s="6"/>
      <c r="BI1326" s="6"/>
      <c r="BN1326" s="6"/>
      <c r="BS1326" s="6"/>
      <c r="BX1326" s="6"/>
      <c r="CC1326" s="6"/>
      <c r="CH1326" s="6"/>
      <c r="CM1326" s="6"/>
      <c r="CR1326" s="6"/>
      <c r="CW1326" s="6"/>
    </row>
    <row r="1327" spans="1:101" x14ac:dyDescent="0.25">
      <c r="A1327" s="27"/>
      <c r="F1327" s="6"/>
      <c r="K1327" s="6"/>
      <c r="P1327" s="6"/>
      <c r="U1327" s="6"/>
      <c r="Z1327" s="6"/>
      <c r="AE1327" s="6"/>
      <c r="AJ1327" s="6"/>
      <c r="AO1327" s="6"/>
      <c r="AT1327" s="6"/>
      <c r="AY1327" s="6"/>
      <c r="BD1327" s="6"/>
      <c r="BI1327" s="6"/>
      <c r="BN1327" s="6"/>
      <c r="BS1327" s="6"/>
      <c r="BX1327" s="6"/>
      <c r="CC1327" s="6"/>
      <c r="CH1327" s="6"/>
      <c r="CM1327" s="6"/>
      <c r="CR1327" s="6"/>
      <c r="CW1327" s="6"/>
    </row>
    <row r="1328" spans="1:101" x14ac:dyDescent="0.25">
      <c r="A1328" s="27"/>
      <c r="F1328" s="6"/>
      <c r="K1328" s="6"/>
      <c r="P1328" s="6"/>
      <c r="U1328" s="6"/>
      <c r="Z1328" s="6"/>
      <c r="AE1328" s="6"/>
      <c r="AJ1328" s="6"/>
      <c r="AO1328" s="6"/>
      <c r="AT1328" s="6"/>
      <c r="AY1328" s="6"/>
      <c r="BD1328" s="6"/>
      <c r="BI1328" s="6"/>
      <c r="BN1328" s="6"/>
      <c r="BS1328" s="6"/>
      <c r="BX1328" s="6"/>
      <c r="CC1328" s="6"/>
      <c r="CH1328" s="6"/>
      <c r="CM1328" s="6"/>
      <c r="CR1328" s="6"/>
      <c r="CW1328" s="6"/>
    </row>
    <row r="1329" spans="1:101" x14ac:dyDescent="0.25">
      <c r="A1329" s="27"/>
      <c r="F1329" s="6"/>
      <c r="K1329" s="6"/>
      <c r="P1329" s="6"/>
      <c r="U1329" s="6"/>
      <c r="Z1329" s="6"/>
      <c r="AE1329" s="6"/>
      <c r="AJ1329" s="6"/>
      <c r="AO1329" s="6"/>
      <c r="AT1329" s="6"/>
      <c r="AY1329" s="6"/>
      <c r="BD1329" s="6"/>
      <c r="BI1329" s="6"/>
      <c r="BN1329" s="6"/>
      <c r="BS1329" s="6"/>
      <c r="BX1329" s="6"/>
      <c r="CC1329" s="6"/>
      <c r="CH1329" s="6"/>
      <c r="CM1329" s="6"/>
      <c r="CR1329" s="6"/>
      <c r="CW1329" s="6"/>
    </row>
    <row r="1330" spans="1:101" x14ac:dyDescent="0.25">
      <c r="A1330" s="27"/>
      <c r="F1330" s="6"/>
      <c r="K1330" s="6"/>
      <c r="P1330" s="6"/>
      <c r="U1330" s="6"/>
      <c r="Z1330" s="6"/>
      <c r="AE1330" s="6"/>
      <c r="AJ1330" s="6"/>
      <c r="AO1330" s="6"/>
      <c r="AT1330" s="6"/>
      <c r="AY1330" s="6"/>
      <c r="BD1330" s="6"/>
      <c r="BI1330" s="6"/>
      <c r="BN1330" s="6"/>
      <c r="BS1330" s="6"/>
      <c r="BX1330" s="6"/>
      <c r="CC1330" s="6"/>
      <c r="CH1330" s="6"/>
      <c r="CM1330" s="6"/>
      <c r="CR1330" s="6"/>
      <c r="CW1330" s="6"/>
    </row>
    <row r="1331" spans="1:101" x14ac:dyDescent="0.25">
      <c r="A1331" s="27"/>
      <c r="F1331" s="6"/>
      <c r="K1331" s="6"/>
      <c r="P1331" s="6"/>
      <c r="U1331" s="6"/>
      <c r="Z1331" s="6"/>
      <c r="AE1331" s="6"/>
      <c r="AJ1331" s="6"/>
      <c r="AO1331" s="6"/>
      <c r="AT1331" s="6"/>
      <c r="AY1331" s="6"/>
      <c r="BD1331" s="6"/>
      <c r="BI1331" s="6"/>
      <c r="BN1331" s="6"/>
      <c r="BS1331" s="6"/>
      <c r="BX1331" s="6"/>
      <c r="CC1331" s="6"/>
      <c r="CH1331" s="6"/>
      <c r="CM1331" s="6"/>
      <c r="CR1331" s="6"/>
      <c r="CW1331" s="6"/>
    </row>
    <row r="1332" spans="1:101" x14ac:dyDescent="0.25">
      <c r="A1332" s="27"/>
      <c r="F1332" s="6"/>
      <c r="K1332" s="6"/>
      <c r="P1332" s="6"/>
      <c r="U1332" s="6"/>
      <c r="Z1332" s="6"/>
      <c r="AE1332" s="6"/>
      <c r="AJ1332" s="6"/>
      <c r="AO1332" s="6"/>
      <c r="AT1332" s="6"/>
      <c r="AY1332" s="6"/>
      <c r="BD1332" s="6"/>
      <c r="BI1332" s="6"/>
      <c r="BN1332" s="6"/>
      <c r="BS1332" s="6"/>
      <c r="BX1332" s="6"/>
      <c r="CC1332" s="6"/>
      <c r="CH1332" s="6"/>
      <c r="CM1332" s="6"/>
      <c r="CR1332" s="6"/>
      <c r="CW1332" s="6"/>
    </row>
    <row r="1333" spans="1:101" x14ac:dyDescent="0.25">
      <c r="A1333" s="27"/>
      <c r="F1333" s="6"/>
      <c r="K1333" s="6"/>
      <c r="P1333" s="6"/>
      <c r="U1333" s="6"/>
      <c r="Z1333" s="6"/>
      <c r="AE1333" s="6"/>
      <c r="AJ1333" s="6"/>
      <c r="AO1333" s="6"/>
      <c r="AT1333" s="6"/>
      <c r="AY1333" s="6"/>
      <c r="BD1333" s="6"/>
      <c r="BI1333" s="6"/>
      <c r="BN1333" s="6"/>
      <c r="BS1333" s="6"/>
      <c r="BX1333" s="6"/>
      <c r="CC1333" s="6"/>
      <c r="CH1333" s="6"/>
      <c r="CM1333" s="6"/>
      <c r="CR1333" s="6"/>
      <c r="CW1333" s="6"/>
    </row>
    <row r="1334" spans="1:101" x14ac:dyDescent="0.25">
      <c r="A1334" s="27"/>
      <c r="F1334" s="6"/>
      <c r="K1334" s="6"/>
      <c r="P1334" s="6"/>
      <c r="U1334" s="6"/>
      <c r="Z1334" s="6"/>
      <c r="AE1334" s="6"/>
      <c r="AJ1334" s="6"/>
      <c r="AO1334" s="6"/>
      <c r="AT1334" s="6"/>
      <c r="AY1334" s="6"/>
      <c r="BD1334" s="6"/>
      <c r="BI1334" s="6"/>
      <c r="BN1334" s="6"/>
      <c r="BS1334" s="6"/>
      <c r="BX1334" s="6"/>
      <c r="CC1334" s="6"/>
      <c r="CH1334" s="6"/>
      <c r="CM1334" s="6"/>
      <c r="CR1334" s="6"/>
      <c r="CW1334" s="6"/>
    </row>
    <row r="1335" spans="1:101" x14ac:dyDescent="0.25">
      <c r="A1335" s="27"/>
      <c r="F1335" s="6"/>
      <c r="K1335" s="6"/>
      <c r="P1335" s="6"/>
      <c r="U1335" s="6"/>
      <c r="Z1335" s="6"/>
      <c r="AE1335" s="6"/>
      <c r="AJ1335" s="6"/>
      <c r="AO1335" s="6"/>
      <c r="AT1335" s="6"/>
      <c r="AY1335" s="6"/>
      <c r="BD1335" s="6"/>
      <c r="BI1335" s="6"/>
      <c r="BN1335" s="6"/>
      <c r="BS1335" s="6"/>
      <c r="BX1335" s="6"/>
      <c r="CC1335" s="6"/>
      <c r="CH1335" s="6"/>
      <c r="CM1335" s="6"/>
      <c r="CR1335" s="6"/>
      <c r="CW1335" s="6"/>
    </row>
    <row r="1336" spans="1:101" x14ac:dyDescent="0.25">
      <c r="A1336" s="27"/>
      <c r="F1336" s="6"/>
      <c r="K1336" s="6"/>
      <c r="P1336" s="6"/>
      <c r="U1336" s="6"/>
      <c r="Z1336" s="6"/>
      <c r="AE1336" s="6"/>
      <c r="AJ1336" s="6"/>
      <c r="AO1336" s="6"/>
      <c r="AT1336" s="6"/>
      <c r="AY1336" s="6"/>
      <c r="BD1336" s="6"/>
      <c r="BI1336" s="6"/>
      <c r="BN1336" s="6"/>
      <c r="BS1336" s="6"/>
      <c r="BX1336" s="6"/>
      <c r="CC1336" s="6"/>
      <c r="CH1336" s="6"/>
      <c r="CM1336" s="6"/>
      <c r="CR1336" s="6"/>
      <c r="CW1336" s="6"/>
    </row>
    <row r="1337" spans="1:101" x14ac:dyDescent="0.25">
      <c r="A1337" s="27"/>
      <c r="F1337" s="6"/>
      <c r="K1337" s="6"/>
      <c r="P1337" s="6"/>
      <c r="U1337" s="6"/>
      <c r="Z1337" s="6"/>
      <c r="AE1337" s="6"/>
      <c r="AJ1337" s="6"/>
      <c r="AO1337" s="6"/>
      <c r="AT1337" s="6"/>
      <c r="AY1337" s="6"/>
      <c r="BD1337" s="6"/>
      <c r="BI1337" s="6"/>
      <c r="BN1337" s="6"/>
      <c r="BS1337" s="6"/>
      <c r="BX1337" s="6"/>
      <c r="CC1337" s="6"/>
      <c r="CH1337" s="6"/>
      <c r="CM1337" s="6"/>
      <c r="CR1337" s="6"/>
      <c r="CW1337" s="6"/>
    </row>
    <row r="1338" spans="1:101" x14ac:dyDescent="0.25">
      <c r="A1338" s="27"/>
      <c r="F1338" s="6"/>
      <c r="K1338" s="6"/>
      <c r="P1338" s="6"/>
      <c r="U1338" s="6"/>
      <c r="Z1338" s="6"/>
      <c r="AE1338" s="6"/>
      <c r="AJ1338" s="6"/>
      <c r="AO1338" s="6"/>
      <c r="AT1338" s="6"/>
      <c r="AY1338" s="6"/>
      <c r="BD1338" s="6"/>
      <c r="BI1338" s="6"/>
      <c r="BN1338" s="6"/>
      <c r="BS1338" s="6"/>
      <c r="BX1338" s="6"/>
      <c r="CC1338" s="6"/>
      <c r="CH1338" s="6"/>
      <c r="CM1338" s="6"/>
      <c r="CR1338" s="6"/>
      <c r="CW1338" s="6"/>
    </row>
    <row r="1339" spans="1:101" x14ac:dyDescent="0.25">
      <c r="A1339" s="27"/>
      <c r="F1339" s="6"/>
      <c r="K1339" s="6"/>
      <c r="P1339" s="6"/>
      <c r="U1339" s="6"/>
      <c r="Z1339" s="6"/>
      <c r="AE1339" s="6"/>
      <c r="AJ1339" s="6"/>
      <c r="AO1339" s="6"/>
      <c r="AT1339" s="6"/>
      <c r="AY1339" s="6"/>
      <c r="BD1339" s="6"/>
      <c r="BI1339" s="6"/>
      <c r="BN1339" s="6"/>
      <c r="BS1339" s="6"/>
      <c r="BX1339" s="6"/>
      <c r="CC1339" s="6"/>
      <c r="CH1339" s="6"/>
      <c r="CM1339" s="6"/>
      <c r="CR1339" s="6"/>
      <c r="CW1339" s="6"/>
    </row>
    <row r="1340" spans="1:101" x14ac:dyDescent="0.25">
      <c r="A1340" s="27"/>
      <c r="F1340" s="6"/>
      <c r="K1340" s="6"/>
      <c r="P1340" s="6"/>
      <c r="U1340" s="6"/>
      <c r="Z1340" s="6"/>
      <c r="AE1340" s="6"/>
      <c r="AJ1340" s="6"/>
      <c r="AO1340" s="6"/>
      <c r="AT1340" s="6"/>
      <c r="AY1340" s="6"/>
      <c r="BD1340" s="6"/>
      <c r="BI1340" s="6"/>
      <c r="BN1340" s="6"/>
      <c r="BS1340" s="6"/>
      <c r="BX1340" s="6"/>
      <c r="CC1340" s="6"/>
      <c r="CH1340" s="6"/>
      <c r="CM1340" s="6"/>
      <c r="CR1340" s="6"/>
      <c r="CW1340" s="6"/>
    </row>
    <row r="1341" spans="1:101" x14ac:dyDescent="0.25">
      <c r="A1341" s="27"/>
      <c r="F1341" s="6"/>
      <c r="K1341" s="6"/>
      <c r="P1341" s="6"/>
      <c r="U1341" s="6"/>
      <c r="Z1341" s="6"/>
      <c r="AE1341" s="6"/>
      <c r="AJ1341" s="6"/>
      <c r="AO1341" s="6"/>
      <c r="AT1341" s="6"/>
      <c r="AY1341" s="6"/>
      <c r="BD1341" s="6"/>
      <c r="BI1341" s="6"/>
      <c r="BN1341" s="6"/>
      <c r="BS1341" s="6"/>
      <c r="BX1341" s="6"/>
      <c r="CC1341" s="6"/>
      <c r="CH1341" s="6"/>
      <c r="CM1341" s="6"/>
      <c r="CR1341" s="6"/>
      <c r="CW1341" s="6"/>
    </row>
    <row r="1342" spans="1:101" x14ac:dyDescent="0.25">
      <c r="A1342" s="27"/>
      <c r="F1342" s="6"/>
      <c r="K1342" s="6"/>
      <c r="P1342" s="6"/>
      <c r="U1342" s="6"/>
      <c r="Z1342" s="6"/>
      <c r="AE1342" s="6"/>
      <c r="AJ1342" s="6"/>
      <c r="AO1342" s="6"/>
      <c r="AT1342" s="6"/>
      <c r="AY1342" s="6"/>
      <c r="BD1342" s="6"/>
      <c r="BI1342" s="6"/>
      <c r="BN1342" s="6"/>
      <c r="BS1342" s="6"/>
      <c r="BX1342" s="6"/>
      <c r="CC1342" s="6"/>
      <c r="CH1342" s="6"/>
      <c r="CM1342" s="6"/>
      <c r="CR1342" s="6"/>
      <c r="CW1342" s="6"/>
    </row>
    <row r="1343" spans="1:101" x14ac:dyDescent="0.25">
      <c r="A1343" s="27"/>
      <c r="F1343" s="6"/>
      <c r="K1343" s="6"/>
      <c r="P1343" s="6"/>
      <c r="U1343" s="6"/>
      <c r="Z1343" s="6"/>
      <c r="AE1343" s="6"/>
      <c r="AJ1343" s="6"/>
      <c r="AO1343" s="6"/>
      <c r="AT1343" s="6"/>
      <c r="AY1343" s="6"/>
      <c r="BD1343" s="6"/>
      <c r="BI1343" s="6"/>
      <c r="BN1343" s="6"/>
      <c r="BS1343" s="6"/>
      <c r="BX1343" s="6"/>
      <c r="CC1343" s="6"/>
      <c r="CH1343" s="6"/>
      <c r="CM1343" s="6"/>
      <c r="CR1343" s="6"/>
      <c r="CW1343" s="6"/>
    </row>
    <row r="1344" spans="1:101" x14ac:dyDescent="0.25">
      <c r="A1344" s="27"/>
      <c r="F1344" s="6"/>
      <c r="K1344" s="6"/>
      <c r="P1344" s="6"/>
      <c r="U1344" s="6"/>
      <c r="Z1344" s="6"/>
      <c r="AE1344" s="6"/>
      <c r="AJ1344" s="6"/>
      <c r="AO1344" s="6"/>
      <c r="AT1344" s="6"/>
      <c r="AY1344" s="6"/>
      <c r="BD1344" s="6"/>
      <c r="BI1344" s="6"/>
      <c r="BN1344" s="6"/>
      <c r="BS1344" s="6"/>
      <c r="BX1344" s="6"/>
      <c r="CC1344" s="6"/>
      <c r="CH1344" s="6"/>
      <c r="CM1344" s="6"/>
      <c r="CR1344" s="6"/>
      <c r="CW1344" s="6"/>
    </row>
    <row r="1345" spans="1:101" x14ac:dyDescent="0.25">
      <c r="A1345" s="27"/>
      <c r="F1345" s="6"/>
      <c r="K1345" s="6"/>
      <c r="P1345" s="6"/>
      <c r="U1345" s="6"/>
      <c r="Z1345" s="6"/>
      <c r="AE1345" s="6"/>
      <c r="AJ1345" s="6"/>
      <c r="AO1345" s="6"/>
      <c r="AT1345" s="6"/>
      <c r="AY1345" s="6"/>
      <c r="BD1345" s="6"/>
      <c r="BI1345" s="6"/>
      <c r="BN1345" s="6"/>
      <c r="BS1345" s="6"/>
      <c r="BX1345" s="6"/>
      <c r="CC1345" s="6"/>
      <c r="CH1345" s="6"/>
      <c r="CM1345" s="6"/>
      <c r="CR1345" s="6"/>
      <c r="CW1345" s="6"/>
    </row>
    <row r="1346" spans="1:101" x14ac:dyDescent="0.25">
      <c r="A1346" s="27"/>
      <c r="F1346" s="6"/>
      <c r="K1346" s="6"/>
      <c r="P1346" s="6"/>
      <c r="U1346" s="6"/>
      <c r="Z1346" s="6"/>
      <c r="AE1346" s="6"/>
      <c r="AJ1346" s="6"/>
      <c r="AO1346" s="6"/>
      <c r="AT1346" s="6"/>
      <c r="AY1346" s="6"/>
      <c r="BD1346" s="6"/>
      <c r="BI1346" s="6"/>
      <c r="BN1346" s="6"/>
      <c r="BS1346" s="6"/>
      <c r="BX1346" s="6"/>
      <c r="CC1346" s="6"/>
      <c r="CH1346" s="6"/>
      <c r="CM1346" s="6"/>
      <c r="CR1346" s="6"/>
      <c r="CW1346" s="6"/>
    </row>
    <row r="1347" spans="1:101" x14ac:dyDescent="0.25">
      <c r="A1347" s="27"/>
      <c r="F1347" s="6"/>
      <c r="K1347" s="6"/>
      <c r="P1347" s="6"/>
      <c r="U1347" s="6"/>
      <c r="Z1347" s="6"/>
      <c r="AE1347" s="6"/>
      <c r="AJ1347" s="6"/>
      <c r="AO1347" s="6"/>
      <c r="AT1347" s="6"/>
      <c r="AY1347" s="6"/>
      <c r="BD1347" s="6"/>
      <c r="BI1347" s="6"/>
      <c r="BN1347" s="6"/>
      <c r="BS1347" s="6"/>
      <c r="BX1347" s="6"/>
      <c r="CC1347" s="6"/>
      <c r="CH1347" s="6"/>
      <c r="CM1347" s="6"/>
      <c r="CR1347" s="6"/>
      <c r="CW1347" s="6"/>
    </row>
    <row r="1348" spans="1:101" x14ac:dyDescent="0.25">
      <c r="A1348" s="27"/>
      <c r="F1348" s="6"/>
      <c r="K1348" s="6"/>
      <c r="P1348" s="6"/>
      <c r="U1348" s="6"/>
      <c r="Z1348" s="6"/>
      <c r="AE1348" s="6"/>
      <c r="AJ1348" s="6"/>
      <c r="AO1348" s="6"/>
      <c r="AT1348" s="6"/>
      <c r="AY1348" s="6"/>
      <c r="BD1348" s="6"/>
      <c r="BI1348" s="6"/>
      <c r="BN1348" s="6"/>
      <c r="BS1348" s="6"/>
      <c r="BX1348" s="6"/>
      <c r="CC1348" s="6"/>
      <c r="CH1348" s="6"/>
      <c r="CM1348" s="6"/>
      <c r="CR1348" s="6"/>
      <c r="CW1348" s="6"/>
    </row>
    <row r="1349" spans="1:101" x14ac:dyDescent="0.25">
      <c r="A1349" s="27"/>
      <c r="F1349" s="6"/>
      <c r="K1349" s="6"/>
      <c r="P1349" s="6"/>
      <c r="U1349" s="6"/>
      <c r="Z1349" s="6"/>
      <c r="AE1349" s="6"/>
      <c r="AJ1349" s="6"/>
      <c r="AO1349" s="6"/>
      <c r="AT1349" s="6"/>
      <c r="AY1349" s="6"/>
      <c r="BD1349" s="6"/>
      <c r="BI1349" s="6"/>
      <c r="BN1349" s="6"/>
      <c r="BS1349" s="6"/>
      <c r="BX1349" s="6"/>
      <c r="CC1349" s="6"/>
      <c r="CH1349" s="6"/>
      <c r="CM1349" s="6"/>
      <c r="CR1349" s="6"/>
      <c r="CW1349" s="6"/>
    </row>
    <row r="1350" spans="1:101" x14ac:dyDescent="0.25">
      <c r="A1350" s="27"/>
      <c r="F1350" s="6"/>
      <c r="K1350" s="6"/>
      <c r="P1350" s="6"/>
      <c r="U1350" s="6"/>
      <c r="Z1350" s="6"/>
      <c r="AE1350" s="6"/>
      <c r="AJ1350" s="6"/>
      <c r="AO1350" s="6"/>
      <c r="AT1350" s="6"/>
      <c r="AY1350" s="6"/>
      <c r="BD1350" s="6"/>
      <c r="BI1350" s="6"/>
      <c r="BN1350" s="6"/>
      <c r="BS1350" s="6"/>
      <c r="BX1350" s="6"/>
      <c r="CC1350" s="6"/>
      <c r="CH1350" s="6"/>
      <c r="CM1350" s="6"/>
      <c r="CR1350" s="6"/>
      <c r="CW1350" s="6"/>
    </row>
    <row r="1351" spans="1:101" x14ac:dyDescent="0.25">
      <c r="A1351" s="27"/>
      <c r="F1351" s="6"/>
      <c r="K1351" s="6"/>
      <c r="P1351" s="6"/>
      <c r="U1351" s="6"/>
      <c r="Z1351" s="6"/>
      <c r="AE1351" s="6"/>
      <c r="AJ1351" s="6"/>
      <c r="AO1351" s="6"/>
      <c r="AT1351" s="6"/>
      <c r="AY1351" s="6"/>
      <c r="BD1351" s="6"/>
      <c r="BI1351" s="6"/>
      <c r="BN1351" s="6"/>
      <c r="BS1351" s="6"/>
      <c r="BX1351" s="6"/>
      <c r="CC1351" s="6"/>
      <c r="CH1351" s="6"/>
      <c r="CM1351" s="6"/>
      <c r="CR1351" s="6"/>
      <c r="CW1351" s="6"/>
    </row>
    <row r="1352" spans="1:101" x14ac:dyDescent="0.25">
      <c r="A1352" s="27"/>
      <c r="F1352" s="6"/>
      <c r="K1352" s="6"/>
      <c r="P1352" s="6"/>
      <c r="U1352" s="6"/>
      <c r="Z1352" s="6"/>
      <c r="AE1352" s="6"/>
      <c r="AJ1352" s="6"/>
      <c r="AO1352" s="6"/>
      <c r="AT1352" s="6"/>
      <c r="AY1352" s="6"/>
      <c r="BD1352" s="6"/>
      <c r="BI1352" s="6"/>
      <c r="BN1352" s="6"/>
      <c r="BS1352" s="6"/>
      <c r="BX1352" s="6"/>
      <c r="CC1352" s="6"/>
      <c r="CH1352" s="6"/>
      <c r="CM1352" s="6"/>
      <c r="CR1352" s="6"/>
      <c r="CW1352" s="6"/>
    </row>
    <row r="1353" spans="1:101" x14ac:dyDescent="0.25">
      <c r="A1353" s="27"/>
      <c r="F1353" s="6"/>
      <c r="K1353" s="6"/>
      <c r="P1353" s="6"/>
      <c r="U1353" s="6"/>
      <c r="Z1353" s="6"/>
      <c r="AE1353" s="6"/>
      <c r="AJ1353" s="6"/>
      <c r="AO1353" s="6"/>
      <c r="AT1353" s="6"/>
      <c r="AY1353" s="6"/>
      <c r="BD1353" s="6"/>
      <c r="BI1353" s="6"/>
      <c r="BN1353" s="6"/>
      <c r="BS1353" s="6"/>
      <c r="BX1353" s="6"/>
      <c r="CC1353" s="6"/>
      <c r="CH1353" s="6"/>
      <c r="CM1353" s="6"/>
      <c r="CR1353" s="6"/>
      <c r="CW1353" s="6"/>
    </row>
    <row r="1354" spans="1:101" x14ac:dyDescent="0.25">
      <c r="A1354" s="27"/>
      <c r="F1354" s="6"/>
      <c r="K1354" s="6"/>
      <c r="P1354" s="6"/>
      <c r="U1354" s="6"/>
      <c r="Z1354" s="6"/>
      <c r="AE1354" s="6"/>
      <c r="AJ1354" s="6"/>
      <c r="AO1354" s="6"/>
      <c r="AT1354" s="6"/>
      <c r="AY1354" s="6"/>
      <c r="BD1354" s="6"/>
      <c r="BI1354" s="6"/>
      <c r="BN1354" s="6"/>
      <c r="BS1354" s="6"/>
      <c r="BX1354" s="6"/>
      <c r="CC1354" s="6"/>
      <c r="CH1354" s="6"/>
      <c r="CM1354" s="6"/>
      <c r="CR1354" s="6"/>
      <c r="CW1354" s="6"/>
    </row>
    <row r="1355" spans="1:101" x14ac:dyDescent="0.25">
      <c r="A1355" s="27"/>
      <c r="F1355" s="6"/>
      <c r="K1355" s="6"/>
      <c r="P1355" s="6"/>
      <c r="U1355" s="6"/>
      <c r="Z1355" s="6"/>
      <c r="AE1355" s="6"/>
      <c r="AJ1355" s="6"/>
      <c r="AO1355" s="6"/>
      <c r="AT1355" s="6"/>
      <c r="AY1355" s="6"/>
      <c r="BD1355" s="6"/>
      <c r="BI1355" s="6"/>
      <c r="BN1355" s="6"/>
      <c r="BS1355" s="6"/>
      <c r="BX1355" s="6"/>
      <c r="CC1355" s="6"/>
      <c r="CH1355" s="6"/>
      <c r="CM1355" s="6"/>
      <c r="CR1355" s="6"/>
      <c r="CW1355" s="6"/>
    </row>
    <row r="1356" spans="1:101" x14ac:dyDescent="0.25">
      <c r="A1356" s="27"/>
      <c r="F1356" s="6"/>
      <c r="K1356" s="6"/>
      <c r="P1356" s="6"/>
      <c r="U1356" s="6"/>
      <c r="Z1356" s="6"/>
      <c r="AE1356" s="6"/>
      <c r="AJ1356" s="6"/>
      <c r="AO1356" s="6"/>
      <c r="AT1356" s="6"/>
      <c r="AY1356" s="6"/>
      <c r="BD1356" s="6"/>
      <c r="BI1356" s="6"/>
      <c r="BN1356" s="6"/>
      <c r="BS1356" s="6"/>
      <c r="BX1356" s="6"/>
      <c r="CC1356" s="6"/>
      <c r="CH1356" s="6"/>
      <c r="CM1356" s="6"/>
      <c r="CR1356" s="6"/>
      <c r="CW1356" s="6"/>
    </row>
    <row r="1357" spans="1:101" x14ac:dyDescent="0.25">
      <c r="A1357" s="27"/>
      <c r="F1357" s="6"/>
      <c r="K1357" s="6"/>
      <c r="P1357" s="6"/>
      <c r="U1357" s="6"/>
      <c r="Z1357" s="6"/>
      <c r="AE1357" s="6"/>
      <c r="AJ1357" s="6"/>
      <c r="AO1357" s="6"/>
      <c r="AT1357" s="6"/>
      <c r="AY1357" s="6"/>
      <c r="BD1357" s="6"/>
      <c r="BI1357" s="6"/>
      <c r="BN1357" s="6"/>
      <c r="BS1357" s="6"/>
      <c r="BX1357" s="6"/>
      <c r="CC1357" s="6"/>
      <c r="CH1357" s="6"/>
      <c r="CM1357" s="6"/>
      <c r="CR1357" s="6"/>
      <c r="CW1357" s="6"/>
    </row>
    <row r="1358" spans="1:101" x14ac:dyDescent="0.25">
      <c r="A1358" s="27"/>
      <c r="F1358" s="6"/>
      <c r="K1358" s="6"/>
      <c r="P1358" s="6"/>
      <c r="U1358" s="6"/>
      <c r="Z1358" s="6"/>
      <c r="AE1358" s="6"/>
      <c r="AJ1358" s="6"/>
      <c r="AO1358" s="6"/>
      <c r="AT1358" s="6"/>
      <c r="AY1358" s="6"/>
      <c r="BD1358" s="6"/>
      <c r="BI1358" s="6"/>
      <c r="BN1358" s="6"/>
      <c r="BS1358" s="6"/>
      <c r="BX1358" s="6"/>
      <c r="CC1358" s="6"/>
      <c r="CH1358" s="6"/>
      <c r="CM1358" s="6"/>
      <c r="CR1358" s="6"/>
      <c r="CW1358" s="6"/>
    </row>
    <row r="1359" spans="1:101" x14ac:dyDescent="0.25">
      <c r="A1359" s="27"/>
      <c r="F1359" s="6"/>
      <c r="K1359" s="6"/>
      <c r="P1359" s="6"/>
      <c r="U1359" s="6"/>
      <c r="Z1359" s="6"/>
      <c r="AE1359" s="6"/>
      <c r="AJ1359" s="6"/>
      <c r="AO1359" s="6"/>
      <c r="AT1359" s="6"/>
      <c r="AY1359" s="6"/>
      <c r="BD1359" s="6"/>
      <c r="BI1359" s="6"/>
      <c r="BN1359" s="6"/>
      <c r="BS1359" s="6"/>
      <c r="BX1359" s="6"/>
      <c r="CC1359" s="6"/>
      <c r="CH1359" s="6"/>
      <c r="CM1359" s="6"/>
      <c r="CR1359" s="6"/>
      <c r="CW1359" s="6"/>
    </row>
    <row r="1360" spans="1:101" x14ac:dyDescent="0.25">
      <c r="A1360" s="27"/>
      <c r="F1360" s="6"/>
      <c r="K1360" s="6"/>
      <c r="P1360" s="6"/>
      <c r="U1360" s="6"/>
      <c r="Z1360" s="6"/>
      <c r="AE1360" s="6"/>
      <c r="AJ1360" s="6"/>
      <c r="AO1360" s="6"/>
      <c r="AT1360" s="6"/>
      <c r="AY1360" s="6"/>
      <c r="BD1360" s="6"/>
      <c r="BI1360" s="6"/>
      <c r="BN1360" s="6"/>
      <c r="BS1360" s="6"/>
      <c r="BX1360" s="6"/>
      <c r="CC1360" s="6"/>
      <c r="CH1360" s="6"/>
      <c r="CM1360" s="6"/>
      <c r="CR1360" s="6"/>
      <c r="CW1360" s="6"/>
    </row>
    <row r="1361" spans="1:101" x14ac:dyDescent="0.25">
      <c r="A1361" s="27"/>
      <c r="F1361" s="6"/>
      <c r="K1361" s="6"/>
      <c r="P1361" s="6"/>
      <c r="U1361" s="6"/>
      <c r="Z1361" s="6"/>
      <c r="AE1361" s="6"/>
      <c r="AJ1361" s="6"/>
      <c r="AO1361" s="6"/>
      <c r="AT1361" s="6"/>
      <c r="AY1361" s="6"/>
      <c r="BD1361" s="6"/>
      <c r="BI1361" s="6"/>
      <c r="BN1361" s="6"/>
      <c r="BS1361" s="6"/>
      <c r="BX1361" s="6"/>
      <c r="CC1361" s="6"/>
      <c r="CH1361" s="6"/>
      <c r="CM1361" s="6"/>
      <c r="CR1361" s="6"/>
      <c r="CW1361" s="6"/>
    </row>
    <row r="1362" spans="1:101" x14ac:dyDescent="0.25">
      <c r="A1362" s="27"/>
      <c r="F1362" s="6"/>
      <c r="K1362" s="6"/>
      <c r="P1362" s="6"/>
      <c r="U1362" s="6"/>
      <c r="Z1362" s="6"/>
      <c r="AE1362" s="6"/>
      <c r="AJ1362" s="6"/>
      <c r="AO1362" s="6"/>
      <c r="AT1362" s="6"/>
      <c r="AY1362" s="6"/>
      <c r="BD1362" s="6"/>
      <c r="BI1362" s="6"/>
      <c r="BN1362" s="6"/>
      <c r="BS1362" s="6"/>
      <c r="BX1362" s="6"/>
      <c r="CC1362" s="6"/>
      <c r="CH1362" s="6"/>
      <c r="CM1362" s="6"/>
      <c r="CR1362" s="6"/>
      <c r="CW1362" s="6"/>
    </row>
    <row r="1363" spans="1:101" x14ac:dyDescent="0.25">
      <c r="A1363" s="27"/>
      <c r="F1363" s="6"/>
      <c r="K1363" s="6"/>
      <c r="P1363" s="6"/>
      <c r="U1363" s="6"/>
      <c r="Z1363" s="6"/>
      <c r="AE1363" s="6"/>
      <c r="AJ1363" s="6"/>
      <c r="AO1363" s="6"/>
      <c r="AT1363" s="6"/>
      <c r="AY1363" s="6"/>
      <c r="BD1363" s="6"/>
      <c r="BI1363" s="6"/>
      <c r="BN1363" s="6"/>
      <c r="BS1363" s="6"/>
      <c r="BX1363" s="6"/>
      <c r="CC1363" s="6"/>
      <c r="CH1363" s="6"/>
      <c r="CM1363" s="6"/>
      <c r="CR1363" s="6"/>
      <c r="CW1363" s="6"/>
    </row>
    <row r="1364" spans="1:101" x14ac:dyDescent="0.25">
      <c r="A1364" s="27"/>
      <c r="F1364" s="6"/>
      <c r="K1364" s="6"/>
      <c r="P1364" s="6"/>
      <c r="U1364" s="6"/>
      <c r="Z1364" s="6"/>
      <c r="AE1364" s="6"/>
      <c r="AJ1364" s="6"/>
      <c r="AO1364" s="6"/>
      <c r="AT1364" s="6"/>
      <c r="AY1364" s="6"/>
      <c r="BD1364" s="6"/>
      <c r="BI1364" s="6"/>
      <c r="BN1364" s="6"/>
      <c r="BS1364" s="6"/>
      <c r="BX1364" s="6"/>
      <c r="CC1364" s="6"/>
      <c r="CH1364" s="6"/>
      <c r="CM1364" s="6"/>
      <c r="CR1364" s="6"/>
      <c r="CW1364" s="6"/>
    </row>
    <row r="1365" spans="1:101" x14ac:dyDescent="0.25">
      <c r="A1365" s="27"/>
      <c r="F1365" s="6"/>
      <c r="K1365" s="6"/>
      <c r="P1365" s="6"/>
      <c r="U1365" s="6"/>
      <c r="Z1365" s="6"/>
      <c r="AE1365" s="6"/>
      <c r="AJ1365" s="6"/>
      <c r="AO1365" s="6"/>
      <c r="AT1365" s="6"/>
      <c r="AY1365" s="6"/>
      <c r="BD1365" s="6"/>
      <c r="BI1365" s="6"/>
      <c r="BN1365" s="6"/>
      <c r="BS1365" s="6"/>
      <c r="BX1365" s="6"/>
      <c r="CC1365" s="6"/>
      <c r="CH1365" s="6"/>
      <c r="CM1365" s="6"/>
      <c r="CR1365" s="6"/>
      <c r="CW1365" s="6"/>
    </row>
    <row r="1366" spans="1:101" x14ac:dyDescent="0.25">
      <c r="A1366" s="27"/>
      <c r="F1366" s="6"/>
      <c r="K1366" s="6"/>
      <c r="P1366" s="6"/>
      <c r="U1366" s="6"/>
      <c r="Z1366" s="6"/>
      <c r="AE1366" s="6"/>
      <c r="AJ1366" s="6"/>
      <c r="AO1366" s="6"/>
      <c r="AT1366" s="6"/>
      <c r="AY1366" s="6"/>
      <c r="BD1366" s="6"/>
      <c r="BI1366" s="6"/>
      <c r="BN1366" s="6"/>
      <c r="BS1366" s="6"/>
      <c r="BX1366" s="6"/>
      <c r="CC1366" s="6"/>
      <c r="CH1366" s="6"/>
      <c r="CM1366" s="6"/>
      <c r="CR1366" s="6"/>
      <c r="CW1366" s="6"/>
    </row>
    <row r="1367" spans="1:101" x14ac:dyDescent="0.25">
      <c r="A1367" s="27"/>
      <c r="F1367" s="6"/>
      <c r="K1367" s="6"/>
      <c r="P1367" s="6"/>
      <c r="U1367" s="6"/>
      <c r="Z1367" s="6"/>
      <c r="AE1367" s="6"/>
      <c r="AJ1367" s="6"/>
      <c r="AO1367" s="6"/>
      <c r="AT1367" s="6"/>
      <c r="AY1367" s="6"/>
      <c r="BD1367" s="6"/>
      <c r="BI1367" s="6"/>
      <c r="BN1367" s="6"/>
      <c r="BS1367" s="6"/>
      <c r="BX1367" s="6"/>
      <c r="CC1367" s="6"/>
      <c r="CH1367" s="6"/>
      <c r="CM1367" s="6"/>
      <c r="CR1367" s="6"/>
      <c r="CW1367" s="6"/>
    </row>
    <row r="1368" spans="1:101" x14ac:dyDescent="0.25">
      <c r="A1368" s="27"/>
      <c r="F1368" s="6"/>
      <c r="K1368" s="6"/>
      <c r="P1368" s="6"/>
      <c r="U1368" s="6"/>
      <c r="Z1368" s="6"/>
      <c r="AE1368" s="6"/>
      <c r="AJ1368" s="6"/>
      <c r="AO1368" s="6"/>
      <c r="AT1368" s="6"/>
      <c r="AY1368" s="6"/>
      <c r="BD1368" s="6"/>
      <c r="BI1368" s="6"/>
      <c r="BN1368" s="6"/>
      <c r="BS1368" s="6"/>
      <c r="BX1368" s="6"/>
      <c r="CC1368" s="6"/>
      <c r="CH1368" s="6"/>
      <c r="CM1368" s="6"/>
      <c r="CR1368" s="6"/>
      <c r="CW1368" s="6"/>
    </row>
    <row r="1369" spans="1:101" x14ac:dyDescent="0.25">
      <c r="A1369" s="27"/>
      <c r="F1369" s="6"/>
      <c r="K1369" s="6"/>
      <c r="P1369" s="6"/>
      <c r="U1369" s="6"/>
      <c r="Z1369" s="6"/>
      <c r="AE1369" s="6"/>
      <c r="AJ1369" s="6"/>
      <c r="AO1369" s="6"/>
      <c r="AT1369" s="6"/>
      <c r="AY1369" s="6"/>
      <c r="BD1369" s="6"/>
      <c r="BI1369" s="6"/>
      <c r="BN1369" s="6"/>
      <c r="BS1369" s="6"/>
      <c r="BX1369" s="6"/>
      <c r="CC1369" s="6"/>
      <c r="CH1369" s="6"/>
      <c r="CM1369" s="6"/>
      <c r="CR1369" s="6"/>
      <c r="CW1369" s="6"/>
    </row>
    <row r="1370" spans="1:101" x14ac:dyDescent="0.25">
      <c r="A1370" s="27"/>
      <c r="F1370" s="6"/>
      <c r="K1370" s="6"/>
      <c r="P1370" s="6"/>
      <c r="U1370" s="6"/>
      <c r="Z1370" s="6"/>
      <c r="AE1370" s="6"/>
      <c r="AJ1370" s="6"/>
      <c r="AO1370" s="6"/>
      <c r="AT1370" s="6"/>
      <c r="AY1370" s="6"/>
      <c r="BD1370" s="6"/>
      <c r="BI1370" s="6"/>
      <c r="BN1370" s="6"/>
      <c r="BS1370" s="6"/>
      <c r="BX1370" s="6"/>
      <c r="CC1370" s="6"/>
      <c r="CH1370" s="6"/>
      <c r="CM1370" s="6"/>
      <c r="CR1370" s="6"/>
      <c r="CW1370" s="6"/>
    </row>
    <row r="1371" spans="1:101" x14ac:dyDescent="0.25">
      <c r="A1371" s="27"/>
      <c r="F1371" s="6"/>
      <c r="K1371" s="6"/>
      <c r="P1371" s="6"/>
      <c r="U1371" s="6"/>
      <c r="Z1371" s="6"/>
      <c r="AE1371" s="6"/>
      <c r="AJ1371" s="6"/>
      <c r="AO1371" s="6"/>
      <c r="AT1371" s="6"/>
      <c r="AY1371" s="6"/>
      <c r="BD1371" s="6"/>
      <c r="BI1371" s="6"/>
      <c r="BN1371" s="6"/>
      <c r="BS1371" s="6"/>
      <c r="BX1371" s="6"/>
      <c r="CC1371" s="6"/>
      <c r="CH1371" s="6"/>
      <c r="CM1371" s="6"/>
      <c r="CR1371" s="6"/>
      <c r="CW1371" s="6"/>
    </row>
    <row r="1372" spans="1:101" x14ac:dyDescent="0.25">
      <c r="A1372" s="27"/>
      <c r="F1372" s="6"/>
      <c r="K1372" s="6"/>
      <c r="P1372" s="6"/>
      <c r="U1372" s="6"/>
      <c r="Z1372" s="6"/>
      <c r="AE1372" s="6"/>
      <c r="AJ1372" s="6"/>
      <c r="AO1372" s="6"/>
      <c r="AT1372" s="6"/>
      <c r="AY1372" s="6"/>
      <c r="BD1372" s="6"/>
      <c r="BI1372" s="6"/>
      <c r="BN1372" s="6"/>
      <c r="BS1372" s="6"/>
      <c r="BX1372" s="6"/>
      <c r="CC1372" s="6"/>
      <c r="CH1372" s="6"/>
      <c r="CM1372" s="6"/>
      <c r="CR1372" s="6"/>
      <c r="CW1372" s="6"/>
    </row>
    <row r="1373" spans="1:101" x14ac:dyDescent="0.25">
      <c r="A1373" s="27"/>
      <c r="F1373" s="6"/>
      <c r="K1373" s="6"/>
      <c r="P1373" s="6"/>
      <c r="U1373" s="6"/>
      <c r="Z1373" s="6"/>
      <c r="AE1373" s="6"/>
      <c r="AJ1373" s="6"/>
      <c r="AO1373" s="6"/>
      <c r="AT1373" s="6"/>
      <c r="AY1373" s="6"/>
      <c r="BD1373" s="6"/>
      <c r="BI1373" s="6"/>
      <c r="BN1373" s="6"/>
      <c r="BS1373" s="6"/>
      <c r="BX1373" s="6"/>
      <c r="CC1373" s="6"/>
      <c r="CH1373" s="6"/>
      <c r="CM1373" s="6"/>
      <c r="CR1373" s="6"/>
      <c r="CW1373" s="6"/>
    </row>
    <row r="1374" spans="1:101" x14ac:dyDescent="0.25">
      <c r="A1374" s="27"/>
      <c r="F1374" s="6"/>
      <c r="K1374" s="6"/>
      <c r="P1374" s="6"/>
      <c r="U1374" s="6"/>
      <c r="Z1374" s="6"/>
      <c r="AE1374" s="6"/>
      <c r="AJ1374" s="6"/>
      <c r="AO1374" s="6"/>
      <c r="AT1374" s="6"/>
      <c r="AY1374" s="6"/>
      <c r="BD1374" s="6"/>
      <c r="BI1374" s="6"/>
      <c r="BN1374" s="6"/>
      <c r="BS1374" s="6"/>
      <c r="BX1374" s="6"/>
      <c r="CC1374" s="6"/>
      <c r="CH1374" s="6"/>
      <c r="CM1374" s="6"/>
      <c r="CR1374" s="6"/>
      <c r="CW1374" s="6"/>
    </row>
    <row r="1375" spans="1:101" x14ac:dyDescent="0.25">
      <c r="A1375" s="27"/>
      <c r="F1375" s="6"/>
      <c r="K1375" s="6"/>
      <c r="P1375" s="6"/>
      <c r="U1375" s="6"/>
      <c r="Z1375" s="6"/>
      <c r="AE1375" s="6"/>
      <c r="AJ1375" s="6"/>
      <c r="AO1375" s="6"/>
      <c r="AT1375" s="6"/>
      <c r="AY1375" s="6"/>
      <c r="BD1375" s="6"/>
      <c r="BI1375" s="6"/>
      <c r="BN1375" s="6"/>
      <c r="BS1375" s="6"/>
      <c r="BX1375" s="6"/>
      <c r="CC1375" s="6"/>
      <c r="CH1375" s="6"/>
      <c r="CM1375" s="6"/>
      <c r="CR1375" s="6"/>
      <c r="CW1375" s="6"/>
    </row>
    <row r="1376" spans="1:101" x14ac:dyDescent="0.25">
      <c r="A1376" s="27"/>
      <c r="F1376" s="6"/>
      <c r="K1376" s="6"/>
      <c r="P1376" s="6"/>
      <c r="U1376" s="6"/>
      <c r="Z1376" s="6"/>
      <c r="AE1376" s="6"/>
      <c r="AJ1376" s="6"/>
      <c r="AO1376" s="6"/>
      <c r="AT1376" s="6"/>
      <c r="AY1376" s="6"/>
      <c r="BD1376" s="6"/>
      <c r="BI1376" s="6"/>
      <c r="BN1376" s="6"/>
      <c r="BS1376" s="6"/>
      <c r="BX1376" s="6"/>
      <c r="CC1376" s="6"/>
      <c r="CH1376" s="6"/>
      <c r="CM1376" s="6"/>
      <c r="CR1376" s="6"/>
      <c r="CW1376" s="6"/>
    </row>
    <row r="1377" spans="1:101" x14ac:dyDescent="0.25">
      <c r="A1377" s="27"/>
      <c r="F1377" s="6"/>
      <c r="K1377" s="6"/>
      <c r="P1377" s="6"/>
      <c r="U1377" s="6"/>
      <c r="Z1377" s="6"/>
      <c r="AE1377" s="6"/>
      <c r="AJ1377" s="6"/>
      <c r="AO1377" s="6"/>
      <c r="AT1377" s="6"/>
      <c r="AY1377" s="6"/>
      <c r="BD1377" s="6"/>
      <c r="BI1377" s="6"/>
      <c r="BN1377" s="6"/>
      <c r="BS1377" s="6"/>
      <c r="BX1377" s="6"/>
      <c r="CC1377" s="6"/>
      <c r="CH1377" s="6"/>
      <c r="CM1377" s="6"/>
      <c r="CR1377" s="6"/>
      <c r="CW1377" s="6"/>
    </row>
    <row r="1378" spans="1:101" x14ac:dyDescent="0.25">
      <c r="A1378" s="27"/>
      <c r="F1378" s="6"/>
      <c r="K1378" s="6"/>
      <c r="P1378" s="6"/>
      <c r="U1378" s="6"/>
      <c r="Z1378" s="6"/>
      <c r="AE1378" s="6"/>
      <c r="AJ1378" s="6"/>
      <c r="AO1378" s="6"/>
      <c r="AT1378" s="6"/>
      <c r="AY1378" s="6"/>
      <c r="BD1378" s="6"/>
      <c r="BI1378" s="6"/>
      <c r="BN1378" s="6"/>
      <c r="BS1378" s="6"/>
      <c r="BX1378" s="6"/>
      <c r="CC1378" s="6"/>
      <c r="CH1378" s="6"/>
      <c r="CM1378" s="6"/>
      <c r="CR1378" s="6"/>
      <c r="CW1378" s="6"/>
    </row>
    <row r="1379" spans="1:101" x14ac:dyDescent="0.25">
      <c r="A1379" s="27"/>
      <c r="F1379" s="6"/>
      <c r="K1379" s="6"/>
      <c r="P1379" s="6"/>
      <c r="U1379" s="6"/>
      <c r="Z1379" s="6"/>
      <c r="AE1379" s="6"/>
      <c r="AJ1379" s="6"/>
      <c r="AO1379" s="6"/>
      <c r="AT1379" s="6"/>
      <c r="AY1379" s="6"/>
      <c r="BD1379" s="6"/>
      <c r="BI1379" s="6"/>
      <c r="BN1379" s="6"/>
      <c r="BS1379" s="6"/>
      <c r="BX1379" s="6"/>
      <c r="CC1379" s="6"/>
      <c r="CH1379" s="6"/>
      <c r="CM1379" s="6"/>
      <c r="CR1379" s="6"/>
      <c r="CW1379" s="6"/>
    </row>
    <row r="1380" spans="1:101" x14ac:dyDescent="0.25">
      <c r="A1380" s="27"/>
      <c r="F1380" s="6"/>
      <c r="K1380" s="6"/>
      <c r="P1380" s="6"/>
      <c r="U1380" s="6"/>
      <c r="Z1380" s="6"/>
      <c r="AE1380" s="6"/>
      <c r="AJ1380" s="6"/>
      <c r="AO1380" s="6"/>
      <c r="AT1380" s="6"/>
      <c r="AY1380" s="6"/>
      <c r="BD1380" s="6"/>
      <c r="BI1380" s="6"/>
      <c r="BN1380" s="6"/>
      <c r="BS1380" s="6"/>
      <c r="BX1380" s="6"/>
      <c r="CC1380" s="6"/>
      <c r="CH1380" s="6"/>
      <c r="CM1380" s="6"/>
      <c r="CR1380" s="6"/>
      <c r="CW1380" s="6"/>
    </row>
    <row r="1381" spans="1:101" x14ac:dyDescent="0.25">
      <c r="A1381" s="27"/>
      <c r="F1381" s="6"/>
      <c r="K1381" s="6"/>
      <c r="P1381" s="6"/>
      <c r="U1381" s="6"/>
      <c r="Z1381" s="6"/>
      <c r="AE1381" s="6"/>
      <c r="AJ1381" s="6"/>
      <c r="AO1381" s="6"/>
      <c r="AT1381" s="6"/>
      <c r="AY1381" s="6"/>
      <c r="BD1381" s="6"/>
      <c r="BI1381" s="6"/>
      <c r="BN1381" s="6"/>
      <c r="BS1381" s="6"/>
      <c r="BX1381" s="6"/>
      <c r="CC1381" s="6"/>
      <c r="CH1381" s="6"/>
      <c r="CM1381" s="6"/>
      <c r="CR1381" s="6"/>
      <c r="CW1381" s="6"/>
    </row>
    <row r="1382" spans="1:101" x14ac:dyDescent="0.25">
      <c r="A1382" s="27"/>
      <c r="F1382" s="6"/>
      <c r="K1382" s="6"/>
      <c r="P1382" s="6"/>
      <c r="U1382" s="6"/>
      <c r="Z1382" s="6"/>
      <c r="AE1382" s="6"/>
      <c r="AJ1382" s="6"/>
      <c r="AO1382" s="6"/>
      <c r="AT1382" s="6"/>
      <c r="AY1382" s="6"/>
      <c r="BD1382" s="6"/>
      <c r="BI1382" s="6"/>
      <c r="BN1382" s="6"/>
      <c r="BS1382" s="6"/>
      <c r="BX1382" s="6"/>
      <c r="CC1382" s="6"/>
      <c r="CH1382" s="6"/>
      <c r="CM1382" s="6"/>
      <c r="CR1382" s="6"/>
      <c r="CW1382" s="6"/>
    </row>
    <row r="1383" spans="1:101" x14ac:dyDescent="0.25">
      <c r="A1383" s="27"/>
      <c r="F1383" s="6"/>
      <c r="K1383" s="6"/>
      <c r="P1383" s="6"/>
      <c r="U1383" s="6"/>
      <c r="Z1383" s="6"/>
      <c r="AE1383" s="6"/>
      <c r="AJ1383" s="6"/>
      <c r="AO1383" s="6"/>
      <c r="AT1383" s="6"/>
      <c r="AY1383" s="6"/>
      <c r="BD1383" s="6"/>
      <c r="BI1383" s="6"/>
      <c r="BN1383" s="6"/>
      <c r="BS1383" s="6"/>
      <c r="BX1383" s="6"/>
      <c r="CC1383" s="6"/>
      <c r="CH1383" s="6"/>
      <c r="CM1383" s="6"/>
      <c r="CR1383" s="6"/>
      <c r="CW1383" s="6"/>
    </row>
    <row r="1384" spans="1:101" x14ac:dyDescent="0.25">
      <c r="A1384" s="27"/>
      <c r="F1384" s="6"/>
      <c r="K1384" s="6"/>
      <c r="P1384" s="6"/>
      <c r="U1384" s="6"/>
      <c r="Z1384" s="6"/>
      <c r="AE1384" s="6"/>
      <c r="AJ1384" s="6"/>
      <c r="AO1384" s="6"/>
      <c r="AT1384" s="6"/>
      <c r="AY1384" s="6"/>
      <c r="BD1384" s="6"/>
      <c r="BI1384" s="6"/>
      <c r="BN1384" s="6"/>
      <c r="BS1384" s="6"/>
      <c r="BX1384" s="6"/>
      <c r="CC1384" s="6"/>
      <c r="CH1384" s="6"/>
      <c r="CM1384" s="6"/>
      <c r="CR1384" s="6"/>
      <c r="CW1384" s="6"/>
    </row>
    <row r="1385" spans="1:101" x14ac:dyDescent="0.25">
      <c r="A1385" s="27"/>
      <c r="F1385" s="6"/>
      <c r="K1385" s="6"/>
      <c r="P1385" s="6"/>
      <c r="U1385" s="6"/>
      <c r="Z1385" s="6"/>
      <c r="AE1385" s="6"/>
      <c r="AJ1385" s="6"/>
      <c r="AO1385" s="6"/>
      <c r="AT1385" s="6"/>
      <c r="AY1385" s="6"/>
      <c r="BD1385" s="6"/>
      <c r="BI1385" s="6"/>
      <c r="BN1385" s="6"/>
      <c r="BS1385" s="6"/>
      <c r="BX1385" s="6"/>
      <c r="CC1385" s="6"/>
      <c r="CH1385" s="6"/>
      <c r="CM1385" s="6"/>
      <c r="CR1385" s="6"/>
      <c r="CW1385" s="6"/>
    </row>
    <row r="1386" spans="1:101" x14ac:dyDescent="0.25">
      <c r="A1386" s="27"/>
      <c r="F1386" s="6"/>
      <c r="K1386" s="6"/>
      <c r="P1386" s="6"/>
      <c r="U1386" s="6"/>
      <c r="Z1386" s="6"/>
      <c r="AE1386" s="6"/>
      <c r="AJ1386" s="6"/>
      <c r="AO1386" s="6"/>
      <c r="AT1386" s="6"/>
      <c r="AY1386" s="6"/>
      <c r="BD1386" s="6"/>
      <c r="BI1386" s="6"/>
      <c r="BN1386" s="6"/>
      <c r="BS1386" s="6"/>
      <c r="BX1386" s="6"/>
      <c r="CC1386" s="6"/>
      <c r="CH1386" s="6"/>
      <c r="CM1386" s="6"/>
      <c r="CR1386" s="6"/>
      <c r="CW1386" s="6"/>
    </row>
    <row r="1387" spans="1:101" x14ac:dyDescent="0.25">
      <c r="A1387" s="27"/>
      <c r="F1387" s="6"/>
      <c r="K1387" s="6"/>
      <c r="P1387" s="6"/>
      <c r="U1387" s="6"/>
      <c r="Z1387" s="6"/>
      <c r="AE1387" s="6"/>
      <c r="AJ1387" s="6"/>
      <c r="AO1387" s="6"/>
      <c r="AT1387" s="6"/>
      <c r="AY1387" s="6"/>
      <c r="BD1387" s="6"/>
      <c r="BI1387" s="6"/>
      <c r="BN1387" s="6"/>
      <c r="BS1387" s="6"/>
      <c r="BX1387" s="6"/>
      <c r="CC1387" s="6"/>
      <c r="CH1387" s="6"/>
      <c r="CM1387" s="6"/>
      <c r="CR1387" s="6"/>
      <c r="CW1387" s="6"/>
    </row>
    <row r="1388" spans="1:101" x14ac:dyDescent="0.25">
      <c r="A1388" s="27"/>
      <c r="F1388" s="6"/>
      <c r="K1388" s="6"/>
      <c r="P1388" s="6"/>
      <c r="U1388" s="6"/>
      <c r="Z1388" s="6"/>
      <c r="AE1388" s="6"/>
      <c r="AJ1388" s="6"/>
      <c r="AO1388" s="6"/>
      <c r="AT1388" s="6"/>
      <c r="AY1388" s="6"/>
      <c r="BD1388" s="6"/>
      <c r="BI1388" s="6"/>
      <c r="BN1388" s="6"/>
      <c r="BS1388" s="6"/>
      <c r="BX1388" s="6"/>
      <c r="CC1388" s="6"/>
      <c r="CH1388" s="6"/>
      <c r="CM1388" s="6"/>
      <c r="CR1388" s="6"/>
      <c r="CW1388" s="6"/>
    </row>
    <row r="1389" spans="1:101" x14ac:dyDescent="0.25">
      <c r="A1389" s="27"/>
      <c r="F1389" s="6"/>
      <c r="K1389" s="6"/>
      <c r="P1389" s="6"/>
      <c r="U1389" s="6"/>
      <c r="Z1389" s="6"/>
      <c r="AE1389" s="6"/>
      <c r="AJ1389" s="6"/>
      <c r="AO1389" s="6"/>
      <c r="AT1389" s="6"/>
      <c r="AY1389" s="6"/>
      <c r="BD1389" s="6"/>
      <c r="BI1389" s="6"/>
      <c r="BN1389" s="6"/>
      <c r="BS1389" s="6"/>
      <c r="BX1389" s="6"/>
      <c r="CC1389" s="6"/>
      <c r="CH1389" s="6"/>
      <c r="CM1389" s="6"/>
      <c r="CR1389" s="6"/>
      <c r="CW1389" s="6"/>
    </row>
    <row r="1390" spans="1:101" x14ac:dyDescent="0.25">
      <c r="A1390" s="27"/>
      <c r="F1390" s="6"/>
      <c r="K1390" s="6"/>
      <c r="P1390" s="6"/>
      <c r="U1390" s="6"/>
      <c r="Z1390" s="6"/>
      <c r="AE1390" s="6"/>
      <c r="AJ1390" s="6"/>
      <c r="AO1390" s="6"/>
      <c r="AT1390" s="6"/>
      <c r="AY1390" s="6"/>
      <c r="BD1390" s="6"/>
      <c r="BI1390" s="6"/>
      <c r="BN1390" s="6"/>
      <c r="BS1390" s="6"/>
      <c r="BX1390" s="6"/>
      <c r="CC1390" s="6"/>
      <c r="CH1390" s="6"/>
      <c r="CM1390" s="6"/>
      <c r="CR1390" s="6"/>
      <c r="CW1390" s="6"/>
    </row>
    <row r="1391" spans="1:101" x14ac:dyDescent="0.25">
      <c r="A1391" s="27"/>
      <c r="F1391" s="6"/>
      <c r="K1391" s="6"/>
      <c r="P1391" s="6"/>
      <c r="U1391" s="6"/>
      <c r="Z1391" s="6"/>
      <c r="AE1391" s="6"/>
      <c r="AJ1391" s="6"/>
      <c r="AO1391" s="6"/>
      <c r="AT1391" s="6"/>
      <c r="AY1391" s="6"/>
      <c r="BD1391" s="6"/>
      <c r="BI1391" s="6"/>
      <c r="BN1391" s="6"/>
      <c r="BS1391" s="6"/>
      <c r="BX1391" s="6"/>
      <c r="CC1391" s="6"/>
      <c r="CH1391" s="6"/>
      <c r="CM1391" s="6"/>
      <c r="CR1391" s="6"/>
      <c r="CW1391" s="6"/>
    </row>
    <row r="1392" spans="1:101" x14ac:dyDescent="0.25">
      <c r="A1392" s="27"/>
      <c r="F1392" s="6"/>
      <c r="K1392" s="6"/>
      <c r="P1392" s="6"/>
      <c r="U1392" s="6"/>
      <c r="Z1392" s="6"/>
      <c r="AE1392" s="6"/>
      <c r="AJ1392" s="6"/>
      <c r="AO1392" s="6"/>
      <c r="AT1392" s="6"/>
      <c r="AY1392" s="6"/>
      <c r="BD1392" s="6"/>
      <c r="BI1392" s="6"/>
      <c r="BN1392" s="6"/>
      <c r="BS1392" s="6"/>
      <c r="BX1392" s="6"/>
      <c r="CC1392" s="6"/>
      <c r="CH1392" s="6"/>
      <c r="CM1392" s="6"/>
      <c r="CR1392" s="6"/>
      <c r="CW1392" s="6"/>
    </row>
    <row r="1393" spans="1:101" x14ac:dyDescent="0.25">
      <c r="A1393" s="27"/>
      <c r="F1393" s="6"/>
      <c r="K1393" s="6"/>
      <c r="P1393" s="6"/>
      <c r="U1393" s="6"/>
      <c r="Z1393" s="6"/>
      <c r="AE1393" s="6"/>
      <c r="AJ1393" s="6"/>
      <c r="AO1393" s="6"/>
      <c r="AT1393" s="6"/>
      <c r="AY1393" s="6"/>
      <c r="BD1393" s="6"/>
      <c r="BI1393" s="6"/>
      <c r="BN1393" s="6"/>
      <c r="BS1393" s="6"/>
      <c r="BX1393" s="6"/>
      <c r="CC1393" s="6"/>
      <c r="CH1393" s="6"/>
      <c r="CM1393" s="6"/>
      <c r="CR1393" s="6"/>
      <c r="CW1393" s="6"/>
    </row>
    <row r="1394" spans="1:101" x14ac:dyDescent="0.25">
      <c r="A1394" s="27"/>
      <c r="F1394" s="6"/>
      <c r="K1394" s="6"/>
      <c r="P1394" s="6"/>
      <c r="U1394" s="6"/>
      <c r="Z1394" s="6"/>
      <c r="AE1394" s="6"/>
      <c r="AJ1394" s="6"/>
      <c r="AO1394" s="6"/>
      <c r="AT1394" s="6"/>
      <c r="AY1394" s="6"/>
      <c r="BD1394" s="6"/>
      <c r="BI1394" s="6"/>
      <c r="BN1394" s="6"/>
      <c r="BS1394" s="6"/>
      <c r="BX1394" s="6"/>
      <c r="CC1394" s="6"/>
      <c r="CH1394" s="6"/>
      <c r="CM1394" s="6"/>
      <c r="CR1394" s="6"/>
      <c r="CW1394" s="6"/>
    </row>
    <row r="1395" spans="1:101" x14ac:dyDescent="0.25">
      <c r="A1395" s="27"/>
      <c r="F1395" s="6"/>
      <c r="K1395" s="6"/>
      <c r="P1395" s="6"/>
      <c r="U1395" s="6"/>
      <c r="Z1395" s="6"/>
      <c r="AE1395" s="6"/>
      <c r="AJ1395" s="6"/>
      <c r="AO1395" s="6"/>
      <c r="AT1395" s="6"/>
      <c r="AY1395" s="6"/>
      <c r="BD1395" s="6"/>
      <c r="BI1395" s="6"/>
      <c r="BN1395" s="6"/>
      <c r="BS1395" s="6"/>
      <c r="BX1395" s="6"/>
      <c r="CC1395" s="6"/>
      <c r="CH1395" s="6"/>
      <c r="CM1395" s="6"/>
      <c r="CR1395" s="6"/>
      <c r="CW1395" s="6"/>
    </row>
    <row r="1396" spans="1:101" x14ac:dyDescent="0.25">
      <c r="A1396" s="27"/>
      <c r="F1396" s="6"/>
      <c r="K1396" s="6"/>
      <c r="P1396" s="6"/>
      <c r="U1396" s="6"/>
      <c r="Z1396" s="6"/>
      <c r="AE1396" s="6"/>
      <c r="AJ1396" s="6"/>
      <c r="AO1396" s="6"/>
      <c r="AT1396" s="6"/>
      <c r="AY1396" s="6"/>
      <c r="BD1396" s="6"/>
      <c r="BI1396" s="6"/>
      <c r="BN1396" s="6"/>
      <c r="BS1396" s="6"/>
      <c r="BX1396" s="6"/>
      <c r="CC1396" s="6"/>
      <c r="CH1396" s="6"/>
      <c r="CM1396" s="6"/>
      <c r="CR1396" s="6"/>
      <c r="CW1396" s="6"/>
    </row>
    <row r="1397" spans="1:101" x14ac:dyDescent="0.25">
      <c r="A1397" s="27"/>
      <c r="F1397" s="6"/>
      <c r="K1397" s="6"/>
      <c r="P1397" s="6"/>
      <c r="U1397" s="6"/>
      <c r="Z1397" s="6"/>
      <c r="AE1397" s="6"/>
      <c r="AJ1397" s="6"/>
      <c r="AO1397" s="6"/>
      <c r="AT1397" s="6"/>
      <c r="AY1397" s="6"/>
      <c r="BD1397" s="6"/>
      <c r="BI1397" s="6"/>
      <c r="BN1397" s="6"/>
      <c r="BS1397" s="6"/>
      <c r="BX1397" s="6"/>
      <c r="CC1397" s="6"/>
      <c r="CH1397" s="6"/>
      <c r="CM1397" s="6"/>
      <c r="CR1397" s="6"/>
      <c r="CW1397" s="6"/>
    </row>
    <row r="1398" spans="1:101" x14ac:dyDescent="0.25">
      <c r="A1398" s="27"/>
      <c r="F1398" s="6"/>
      <c r="K1398" s="6"/>
      <c r="P1398" s="6"/>
      <c r="U1398" s="6"/>
      <c r="Z1398" s="6"/>
      <c r="AE1398" s="6"/>
      <c r="AJ1398" s="6"/>
      <c r="AO1398" s="6"/>
      <c r="AT1398" s="6"/>
      <c r="AY1398" s="6"/>
      <c r="BD1398" s="6"/>
      <c r="BI1398" s="6"/>
      <c r="BN1398" s="6"/>
      <c r="BS1398" s="6"/>
      <c r="BX1398" s="6"/>
      <c r="CC1398" s="6"/>
      <c r="CH1398" s="6"/>
      <c r="CM1398" s="6"/>
      <c r="CR1398" s="6"/>
      <c r="CW1398" s="6"/>
    </row>
    <row r="1399" spans="1:101" x14ac:dyDescent="0.25">
      <c r="A1399" s="27"/>
      <c r="F1399" s="6"/>
      <c r="K1399" s="6"/>
      <c r="P1399" s="6"/>
      <c r="U1399" s="6"/>
      <c r="Z1399" s="6"/>
      <c r="AE1399" s="6"/>
      <c r="AJ1399" s="6"/>
      <c r="AO1399" s="6"/>
      <c r="AT1399" s="6"/>
      <c r="AY1399" s="6"/>
      <c r="BD1399" s="6"/>
      <c r="BI1399" s="6"/>
      <c r="BN1399" s="6"/>
      <c r="BS1399" s="6"/>
      <c r="BX1399" s="6"/>
      <c r="CC1399" s="6"/>
      <c r="CH1399" s="6"/>
      <c r="CM1399" s="6"/>
      <c r="CR1399" s="6"/>
      <c r="CW1399" s="6"/>
    </row>
    <row r="1400" spans="1:101" x14ac:dyDescent="0.25">
      <c r="A1400" s="27"/>
      <c r="F1400" s="6"/>
      <c r="K1400" s="6"/>
      <c r="P1400" s="6"/>
      <c r="U1400" s="6"/>
      <c r="Z1400" s="6"/>
      <c r="AE1400" s="6"/>
      <c r="AJ1400" s="6"/>
      <c r="AO1400" s="6"/>
      <c r="AT1400" s="6"/>
      <c r="AY1400" s="6"/>
      <c r="BD1400" s="6"/>
      <c r="BI1400" s="6"/>
      <c r="BN1400" s="6"/>
      <c r="BS1400" s="6"/>
      <c r="BX1400" s="6"/>
      <c r="CC1400" s="6"/>
      <c r="CH1400" s="6"/>
      <c r="CM1400" s="6"/>
      <c r="CR1400" s="6"/>
      <c r="CW1400" s="6"/>
    </row>
    <row r="1401" spans="1:101" x14ac:dyDescent="0.25">
      <c r="A1401" s="27"/>
      <c r="F1401" s="6"/>
      <c r="K1401" s="6"/>
      <c r="P1401" s="6"/>
      <c r="U1401" s="6"/>
      <c r="Z1401" s="6"/>
      <c r="AE1401" s="6"/>
      <c r="AJ1401" s="6"/>
      <c r="AO1401" s="6"/>
      <c r="AT1401" s="6"/>
      <c r="AY1401" s="6"/>
      <c r="BD1401" s="6"/>
      <c r="BI1401" s="6"/>
      <c r="BN1401" s="6"/>
      <c r="BS1401" s="6"/>
      <c r="BX1401" s="6"/>
      <c r="CC1401" s="6"/>
      <c r="CH1401" s="6"/>
      <c r="CM1401" s="6"/>
      <c r="CR1401" s="6"/>
      <c r="CW1401" s="6"/>
    </row>
    <row r="1402" spans="1:101" x14ac:dyDescent="0.25">
      <c r="A1402" s="27"/>
      <c r="F1402" s="6"/>
      <c r="K1402" s="6"/>
      <c r="P1402" s="6"/>
      <c r="U1402" s="6"/>
      <c r="Z1402" s="6"/>
      <c r="AE1402" s="6"/>
      <c r="AJ1402" s="6"/>
      <c r="AO1402" s="6"/>
      <c r="AT1402" s="6"/>
      <c r="AY1402" s="6"/>
      <c r="BD1402" s="6"/>
      <c r="BI1402" s="6"/>
      <c r="BN1402" s="6"/>
      <c r="BS1402" s="6"/>
      <c r="BX1402" s="6"/>
      <c r="CC1402" s="6"/>
      <c r="CH1402" s="6"/>
      <c r="CM1402" s="6"/>
      <c r="CR1402" s="6"/>
      <c r="CW1402" s="6"/>
    </row>
    <row r="1403" spans="1:101" x14ac:dyDescent="0.25">
      <c r="A1403" s="27"/>
      <c r="F1403" s="6"/>
      <c r="K1403" s="6"/>
      <c r="P1403" s="6"/>
      <c r="U1403" s="6"/>
      <c r="Z1403" s="6"/>
      <c r="AE1403" s="6"/>
      <c r="AJ1403" s="6"/>
      <c r="AO1403" s="6"/>
      <c r="AT1403" s="6"/>
      <c r="AY1403" s="6"/>
      <c r="BD1403" s="6"/>
      <c r="BI1403" s="6"/>
      <c r="BN1403" s="6"/>
      <c r="BS1403" s="6"/>
      <c r="BX1403" s="6"/>
      <c r="CC1403" s="6"/>
      <c r="CH1403" s="6"/>
      <c r="CM1403" s="6"/>
      <c r="CR1403" s="6"/>
      <c r="CW1403" s="6"/>
    </row>
    <row r="1404" spans="1:101" x14ac:dyDescent="0.25">
      <c r="A1404" s="27"/>
      <c r="F1404" s="6"/>
      <c r="K1404" s="6"/>
      <c r="P1404" s="6"/>
      <c r="U1404" s="6"/>
      <c r="Z1404" s="6"/>
      <c r="AE1404" s="6"/>
      <c r="AJ1404" s="6"/>
      <c r="AO1404" s="6"/>
      <c r="AT1404" s="6"/>
      <c r="AY1404" s="6"/>
      <c r="BD1404" s="6"/>
      <c r="BI1404" s="6"/>
      <c r="BN1404" s="6"/>
      <c r="BS1404" s="6"/>
      <c r="BX1404" s="6"/>
      <c r="CC1404" s="6"/>
      <c r="CH1404" s="6"/>
      <c r="CM1404" s="6"/>
      <c r="CR1404" s="6"/>
      <c r="CW1404" s="6"/>
    </row>
    <row r="1405" spans="1:101" x14ac:dyDescent="0.25">
      <c r="A1405" s="27"/>
      <c r="F1405" s="6"/>
      <c r="K1405" s="6"/>
      <c r="P1405" s="6"/>
      <c r="U1405" s="6"/>
      <c r="Z1405" s="6"/>
      <c r="AE1405" s="6"/>
      <c r="AJ1405" s="6"/>
      <c r="AO1405" s="6"/>
      <c r="AT1405" s="6"/>
      <c r="AY1405" s="6"/>
      <c r="BD1405" s="6"/>
      <c r="BI1405" s="6"/>
      <c r="BN1405" s="6"/>
      <c r="BS1405" s="6"/>
      <c r="BX1405" s="6"/>
      <c r="CC1405" s="6"/>
      <c r="CH1405" s="6"/>
      <c r="CM1405" s="6"/>
      <c r="CR1405" s="6"/>
      <c r="CW1405" s="6"/>
    </row>
    <row r="1406" spans="1:101" x14ac:dyDescent="0.25">
      <c r="A1406" s="27"/>
      <c r="F1406" s="6"/>
      <c r="K1406" s="6"/>
      <c r="P1406" s="6"/>
      <c r="U1406" s="6"/>
      <c r="Z1406" s="6"/>
      <c r="AE1406" s="6"/>
      <c r="AJ1406" s="6"/>
      <c r="AO1406" s="6"/>
      <c r="AT1406" s="6"/>
      <c r="AY1406" s="6"/>
      <c r="BD1406" s="6"/>
      <c r="BI1406" s="6"/>
      <c r="BN1406" s="6"/>
      <c r="BS1406" s="6"/>
      <c r="BX1406" s="6"/>
      <c r="CC1406" s="6"/>
      <c r="CH1406" s="6"/>
      <c r="CM1406" s="6"/>
      <c r="CR1406" s="6"/>
      <c r="CW1406" s="6"/>
    </row>
    <row r="1407" spans="1:101" x14ac:dyDescent="0.25">
      <c r="A1407" s="27"/>
      <c r="F1407" s="6"/>
      <c r="K1407" s="6"/>
      <c r="P1407" s="6"/>
      <c r="U1407" s="6"/>
      <c r="Z1407" s="6"/>
      <c r="AE1407" s="6"/>
      <c r="AJ1407" s="6"/>
      <c r="AO1407" s="6"/>
      <c r="AT1407" s="6"/>
      <c r="AY1407" s="6"/>
      <c r="BD1407" s="6"/>
      <c r="BI1407" s="6"/>
      <c r="BN1407" s="6"/>
      <c r="BS1407" s="6"/>
      <c r="BX1407" s="6"/>
      <c r="CC1407" s="6"/>
      <c r="CH1407" s="6"/>
      <c r="CM1407" s="6"/>
      <c r="CR1407" s="6"/>
      <c r="CW1407" s="6"/>
    </row>
    <row r="1408" spans="1:101" x14ac:dyDescent="0.25">
      <c r="A1408" s="27"/>
      <c r="F1408" s="6"/>
      <c r="K1408" s="6"/>
      <c r="P1408" s="6"/>
      <c r="U1408" s="6"/>
      <c r="Z1408" s="6"/>
      <c r="AE1408" s="6"/>
      <c r="AJ1408" s="6"/>
      <c r="AO1408" s="6"/>
      <c r="AT1408" s="6"/>
      <c r="AY1408" s="6"/>
      <c r="BD1408" s="6"/>
      <c r="BI1408" s="6"/>
      <c r="BN1408" s="6"/>
      <c r="BS1408" s="6"/>
      <c r="BX1408" s="6"/>
      <c r="CC1408" s="6"/>
      <c r="CH1408" s="6"/>
      <c r="CM1408" s="6"/>
      <c r="CR1408" s="6"/>
      <c r="CW1408" s="6"/>
    </row>
    <row r="1409" spans="1:101" x14ac:dyDescent="0.25">
      <c r="A1409" s="27"/>
      <c r="F1409" s="6"/>
      <c r="K1409" s="6"/>
      <c r="P1409" s="6"/>
      <c r="U1409" s="6"/>
      <c r="Z1409" s="6"/>
      <c r="AE1409" s="6"/>
      <c r="AJ1409" s="6"/>
      <c r="AO1409" s="6"/>
      <c r="AT1409" s="6"/>
      <c r="AY1409" s="6"/>
      <c r="BD1409" s="6"/>
      <c r="BI1409" s="6"/>
      <c r="BN1409" s="6"/>
      <c r="BS1409" s="6"/>
      <c r="BX1409" s="6"/>
      <c r="CC1409" s="6"/>
      <c r="CH1409" s="6"/>
      <c r="CM1409" s="6"/>
      <c r="CR1409" s="6"/>
      <c r="CW1409" s="6"/>
    </row>
    <row r="1410" spans="1:101" x14ac:dyDescent="0.25">
      <c r="A1410" s="27"/>
      <c r="F1410" s="6"/>
      <c r="K1410" s="6"/>
      <c r="P1410" s="6"/>
      <c r="U1410" s="6"/>
      <c r="Z1410" s="6"/>
      <c r="AE1410" s="6"/>
      <c r="AJ1410" s="6"/>
      <c r="AO1410" s="6"/>
      <c r="AT1410" s="6"/>
      <c r="AY1410" s="6"/>
      <c r="BD1410" s="6"/>
      <c r="BI1410" s="6"/>
      <c r="BN1410" s="6"/>
      <c r="BS1410" s="6"/>
      <c r="BX1410" s="6"/>
      <c r="CC1410" s="6"/>
      <c r="CH1410" s="6"/>
      <c r="CM1410" s="6"/>
      <c r="CR1410" s="6"/>
      <c r="CW1410" s="6"/>
    </row>
    <row r="1411" spans="1:101" x14ac:dyDescent="0.25">
      <c r="A1411" s="27"/>
      <c r="F1411" s="6"/>
      <c r="K1411" s="6"/>
      <c r="P1411" s="6"/>
      <c r="U1411" s="6"/>
      <c r="Z1411" s="6"/>
      <c r="AE1411" s="6"/>
      <c r="AJ1411" s="6"/>
      <c r="AO1411" s="6"/>
      <c r="AT1411" s="6"/>
      <c r="AY1411" s="6"/>
      <c r="BD1411" s="6"/>
      <c r="BI1411" s="6"/>
      <c r="BN1411" s="6"/>
      <c r="BS1411" s="6"/>
      <c r="BX1411" s="6"/>
      <c r="CC1411" s="6"/>
      <c r="CH1411" s="6"/>
      <c r="CM1411" s="6"/>
      <c r="CR1411" s="6"/>
      <c r="CW1411" s="6"/>
    </row>
    <row r="1412" spans="1:101" x14ac:dyDescent="0.25">
      <c r="A1412" s="27"/>
      <c r="F1412" s="6"/>
      <c r="K1412" s="6"/>
      <c r="P1412" s="6"/>
      <c r="U1412" s="6"/>
      <c r="Z1412" s="6"/>
      <c r="AE1412" s="6"/>
      <c r="AJ1412" s="6"/>
      <c r="AO1412" s="6"/>
      <c r="AT1412" s="6"/>
      <c r="AY1412" s="6"/>
      <c r="BD1412" s="6"/>
      <c r="BI1412" s="6"/>
      <c r="BN1412" s="6"/>
      <c r="BS1412" s="6"/>
      <c r="BX1412" s="6"/>
      <c r="CC1412" s="6"/>
      <c r="CH1412" s="6"/>
      <c r="CM1412" s="6"/>
      <c r="CR1412" s="6"/>
      <c r="CW1412" s="6"/>
    </row>
    <row r="1413" spans="1:101" x14ac:dyDescent="0.25">
      <c r="A1413" s="27"/>
      <c r="F1413" s="6"/>
      <c r="K1413" s="6"/>
      <c r="P1413" s="6"/>
      <c r="U1413" s="6"/>
      <c r="Z1413" s="6"/>
      <c r="AE1413" s="6"/>
      <c r="AJ1413" s="6"/>
      <c r="AO1413" s="6"/>
      <c r="AT1413" s="6"/>
      <c r="AY1413" s="6"/>
      <c r="BD1413" s="6"/>
      <c r="BI1413" s="6"/>
      <c r="BN1413" s="6"/>
      <c r="BS1413" s="6"/>
      <c r="BX1413" s="6"/>
      <c r="CC1413" s="6"/>
      <c r="CH1413" s="6"/>
      <c r="CM1413" s="6"/>
      <c r="CR1413" s="6"/>
      <c r="CW1413" s="6"/>
    </row>
    <row r="1414" spans="1:101" x14ac:dyDescent="0.25">
      <c r="A1414" s="27"/>
      <c r="F1414" s="6"/>
      <c r="K1414" s="6"/>
      <c r="P1414" s="6"/>
      <c r="U1414" s="6"/>
      <c r="Z1414" s="6"/>
      <c r="AE1414" s="6"/>
      <c r="AJ1414" s="6"/>
      <c r="AO1414" s="6"/>
      <c r="AT1414" s="6"/>
      <c r="AY1414" s="6"/>
      <c r="BD1414" s="6"/>
      <c r="BI1414" s="6"/>
      <c r="BN1414" s="6"/>
      <c r="BS1414" s="6"/>
      <c r="BX1414" s="6"/>
      <c r="CC1414" s="6"/>
      <c r="CH1414" s="6"/>
      <c r="CM1414" s="6"/>
      <c r="CR1414" s="6"/>
      <c r="CW1414" s="6"/>
    </row>
    <row r="1415" spans="1:101" x14ac:dyDescent="0.25">
      <c r="A1415" s="27"/>
      <c r="F1415" s="6"/>
      <c r="K1415" s="6"/>
      <c r="P1415" s="6"/>
      <c r="U1415" s="6"/>
      <c r="Z1415" s="6"/>
      <c r="AE1415" s="6"/>
      <c r="AJ1415" s="6"/>
      <c r="AO1415" s="6"/>
      <c r="AT1415" s="6"/>
      <c r="AY1415" s="6"/>
      <c r="BD1415" s="6"/>
      <c r="BI1415" s="6"/>
      <c r="BN1415" s="6"/>
      <c r="BS1415" s="6"/>
      <c r="BX1415" s="6"/>
      <c r="CC1415" s="6"/>
      <c r="CH1415" s="6"/>
      <c r="CM1415" s="6"/>
      <c r="CR1415" s="6"/>
      <c r="CW1415" s="6"/>
    </row>
    <row r="1416" spans="1:101" x14ac:dyDescent="0.25">
      <c r="A1416" s="27"/>
      <c r="F1416" s="6"/>
      <c r="K1416" s="6"/>
      <c r="P1416" s="6"/>
      <c r="U1416" s="6"/>
      <c r="Z1416" s="6"/>
      <c r="AE1416" s="6"/>
      <c r="AJ1416" s="6"/>
      <c r="AO1416" s="6"/>
      <c r="AT1416" s="6"/>
      <c r="AY1416" s="6"/>
      <c r="BD1416" s="6"/>
      <c r="BI1416" s="6"/>
      <c r="BN1416" s="6"/>
      <c r="BS1416" s="6"/>
      <c r="BX1416" s="6"/>
      <c r="CC1416" s="6"/>
      <c r="CH1416" s="6"/>
      <c r="CM1416" s="6"/>
      <c r="CR1416" s="6"/>
      <c r="CW1416" s="6"/>
    </row>
    <row r="1417" spans="1:101" x14ac:dyDescent="0.25">
      <c r="A1417" s="27"/>
      <c r="F1417" s="6"/>
      <c r="K1417" s="6"/>
      <c r="P1417" s="6"/>
      <c r="U1417" s="6"/>
      <c r="Z1417" s="6"/>
      <c r="AE1417" s="6"/>
      <c r="AJ1417" s="6"/>
      <c r="AO1417" s="6"/>
      <c r="AT1417" s="6"/>
      <c r="AY1417" s="6"/>
      <c r="BD1417" s="6"/>
      <c r="BI1417" s="6"/>
      <c r="BN1417" s="6"/>
      <c r="BS1417" s="6"/>
      <c r="BX1417" s="6"/>
      <c r="CC1417" s="6"/>
      <c r="CH1417" s="6"/>
      <c r="CM1417" s="6"/>
      <c r="CR1417" s="6"/>
      <c r="CW1417" s="6"/>
    </row>
    <row r="1418" spans="1:101" x14ac:dyDescent="0.25">
      <c r="A1418" s="27"/>
      <c r="F1418" s="6"/>
      <c r="K1418" s="6"/>
      <c r="P1418" s="6"/>
      <c r="U1418" s="6"/>
      <c r="Z1418" s="6"/>
      <c r="AE1418" s="6"/>
      <c r="AJ1418" s="6"/>
      <c r="AO1418" s="6"/>
      <c r="AT1418" s="6"/>
      <c r="AY1418" s="6"/>
      <c r="BD1418" s="6"/>
      <c r="BI1418" s="6"/>
      <c r="BN1418" s="6"/>
      <c r="BS1418" s="6"/>
      <c r="BX1418" s="6"/>
      <c r="CC1418" s="6"/>
      <c r="CH1418" s="6"/>
      <c r="CM1418" s="6"/>
      <c r="CR1418" s="6"/>
      <c r="CW1418" s="6"/>
    </row>
    <row r="1419" spans="1:101" x14ac:dyDescent="0.25">
      <c r="A1419" s="27"/>
      <c r="F1419" s="6"/>
      <c r="K1419" s="6"/>
      <c r="P1419" s="6"/>
      <c r="U1419" s="6"/>
      <c r="Z1419" s="6"/>
      <c r="AE1419" s="6"/>
      <c r="AJ1419" s="6"/>
      <c r="AO1419" s="6"/>
      <c r="AT1419" s="6"/>
      <c r="AY1419" s="6"/>
      <c r="BD1419" s="6"/>
      <c r="BI1419" s="6"/>
      <c r="BN1419" s="6"/>
      <c r="BS1419" s="6"/>
      <c r="BX1419" s="6"/>
      <c r="CC1419" s="6"/>
      <c r="CH1419" s="6"/>
      <c r="CM1419" s="6"/>
      <c r="CR1419" s="6"/>
      <c r="CW1419" s="6"/>
    </row>
    <row r="1420" spans="1:101" x14ac:dyDescent="0.25">
      <c r="A1420" s="27"/>
      <c r="F1420" s="6"/>
      <c r="K1420" s="6"/>
      <c r="P1420" s="6"/>
      <c r="U1420" s="6"/>
      <c r="Z1420" s="6"/>
      <c r="AE1420" s="6"/>
      <c r="AJ1420" s="6"/>
      <c r="AO1420" s="6"/>
      <c r="AT1420" s="6"/>
      <c r="AY1420" s="6"/>
      <c r="BD1420" s="6"/>
      <c r="BI1420" s="6"/>
      <c r="BN1420" s="6"/>
      <c r="BS1420" s="6"/>
      <c r="BX1420" s="6"/>
      <c r="CC1420" s="6"/>
      <c r="CH1420" s="6"/>
      <c r="CM1420" s="6"/>
      <c r="CR1420" s="6"/>
      <c r="CW1420" s="6"/>
    </row>
    <row r="1421" spans="1:101" x14ac:dyDescent="0.25">
      <c r="A1421" s="27"/>
      <c r="F1421" s="6"/>
      <c r="K1421" s="6"/>
      <c r="P1421" s="6"/>
      <c r="U1421" s="6"/>
      <c r="Z1421" s="6"/>
      <c r="AE1421" s="6"/>
      <c r="AJ1421" s="6"/>
      <c r="AO1421" s="6"/>
      <c r="AT1421" s="6"/>
      <c r="AY1421" s="6"/>
      <c r="BD1421" s="6"/>
      <c r="BI1421" s="6"/>
      <c r="BN1421" s="6"/>
      <c r="BS1421" s="6"/>
      <c r="BX1421" s="6"/>
      <c r="CC1421" s="6"/>
      <c r="CH1421" s="6"/>
      <c r="CM1421" s="6"/>
      <c r="CR1421" s="6"/>
      <c r="CW1421" s="6"/>
    </row>
    <row r="1422" spans="1:101" x14ac:dyDescent="0.25">
      <c r="A1422" s="27"/>
      <c r="F1422" s="6"/>
      <c r="K1422" s="6"/>
      <c r="P1422" s="6"/>
      <c r="U1422" s="6"/>
      <c r="Z1422" s="6"/>
      <c r="AE1422" s="6"/>
      <c r="AJ1422" s="6"/>
      <c r="AO1422" s="6"/>
      <c r="AT1422" s="6"/>
      <c r="AY1422" s="6"/>
      <c r="BD1422" s="6"/>
      <c r="BI1422" s="6"/>
      <c r="BN1422" s="6"/>
      <c r="BS1422" s="6"/>
      <c r="BX1422" s="6"/>
      <c r="CC1422" s="6"/>
      <c r="CH1422" s="6"/>
      <c r="CM1422" s="6"/>
      <c r="CR1422" s="6"/>
      <c r="CW1422" s="6"/>
    </row>
    <row r="1423" spans="1:101" x14ac:dyDescent="0.25">
      <c r="A1423" s="27"/>
      <c r="F1423" s="6"/>
      <c r="K1423" s="6"/>
      <c r="P1423" s="6"/>
      <c r="U1423" s="6"/>
      <c r="Z1423" s="6"/>
      <c r="AE1423" s="6"/>
      <c r="AJ1423" s="6"/>
      <c r="AO1423" s="6"/>
      <c r="AT1423" s="6"/>
      <c r="AY1423" s="6"/>
      <c r="BD1423" s="6"/>
      <c r="BI1423" s="6"/>
      <c r="BN1423" s="6"/>
      <c r="BS1423" s="6"/>
      <c r="BX1423" s="6"/>
      <c r="CC1423" s="6"/>
      <c r="CH1423" s="6"/>
      <c r="CM1423" s="6"/>
      <c r="CR1423" s="6"/>
      <c r="CW1423" s="6"/>
    </row>
    <row r="1424" spans="1:101" x14ac:dyDescent="0.25">
      <c r="A1424" s="27"/>
      <c r="F1424" s="6"/>
      <c r="K1424" s="6"/>
      <c r="P1424" s="6"/>
      <c r="U1424" s="6"/>
      <c r="Z1424" s="6"/>
      <c r="AE1424" s="6"/>
      <c r="AJ1424" s="6"/>
      <c r="AO1424" s="6"/>
      <c r="AT1424" s="6"/>
      <c r="AY1424" s="6"/>
      <c r="BD1424" s="6"/>
      <c r="BI1424" s="6"/>
      <c r="BN1424" s="6"/>
      <c r="BS1424" s="6"/>
      <c r="BX1424" s="6"/>
      <c r="CC1424" s="6"/>
      <c r="CH1424" s="6"/>
      <c r="CM1424" s="6"/>
      <c r="CR1424" s="6"/>
      <c r="CW1424" s="6"/>
    </row>
    <row r="1425" spans="1:101" x14ac:dyDescent="0.25">
      <c r="A1425" s="27"/>
      <c r="F1425" s="6"/>
      <c r="K1425" s="6"/>
      <c r="P1425" s="6"/>
      <c r="U1425" s="6"/>
      <c r="Z1425" s="6"/>
      <c r="AE1425" s="6"/>
      <c r="AJ1425" s="6"/>
      <c r="AO1425" s="6"/>
      <c r="AT1425" s="6"/>
      <c r="AY1425" s="6"/>
      <c r="BD1425" s="6"/>
      <c r="BI1425" s="6"/>
      <c r="BN1425" s="6"/>
      <c r="BS1425" s="6"/>
      <c r="BX1425" s="6"/>
      <c r="CC1425" s="6"/>
      <c r="CH1425" s="6"/>
      <c r="CM1425" s="6"/>
      <c r="CR1425" s="6"/>
      <c r="CW1425" s="6"/>
    </row>
    <row r="1426" spans="1:101" x14ac:dyDescent="0.25">
      <c r="A1426" s="27"/>
      <c r="F1426" s="6"/>
      <c r="K1426" s="6"/>
      <c r="P1426" s="6"/>
      <c r="U1426" s="6"/>
      <c r="Z1426" s="6"/>
      <c r="AE1426" s="6"/>
      <c r="AJ1426" s="6"/>
      <c r="AO1426" s="6"/>
      <c r="AT1426" s="6"/>
      <c r="AY1426" s="6"/>
      <c r="BD1426" s="6"/>
      <c r="BI1426" s="6"/>
      <c r="BN1426" s="6"/>
      <c r="BS1426" s="6"/>
      <c r="BX1426" s="6"/>
      <c r="CC1426" s="6"/>
      <c r="CH1426" s="6"/>
      <c r="CM1426" s="6"/>
      <c r="CR1426" s="6"/>
      <c r="CW1426" s="6"/>
    </row>
    <row r="1427" spans="1:101" x14ac:dyDescent="0.25">
      <c r="A1427" s="27"/>
      <c r="F1427" s="6"/>
      <c r="K1427" s="6"/>
      <c r="P1427" s="6"/>
      <c r="U1427" s="6"/>
      <c r="Z1427" s="6"/>
      <c r="AE1427" s="6"/>
      <c r="AJ1427" s="6"/>
      <c r="AO1427" s="6"/>
      <c r="AT1427" s="6"/>
      <c r="AY1427" s="6"/>
      <c r="BD1427" s="6"/>
      <c r="BI1427" s="6"/>
      <c r="BN1427" s="6"/>
      <c r="BS1427" s="6"/>
      <c r="BX1427" s="6"/>
      <c r="CC1427" s="6"/>
      <c r="CH1427" s="6"/>
      <c r="CM1427" s="6"/>
      <c r="CR1427" s="6"/>
      <c r="CW1427" s="6"/>
    </row>
    <row r="1428" spans="1:101" x14ac:dyDescent="0.25">
      <c r="A1428" s="27"/>
      <c r="F1428" s="6"/>
      <c r="K1428" s="6"/>
      <c r="P1428" s="6"/>
      <c r="U1428" s="6"/>
      <c r="Z1428" s="6"/>
      <c r="AE1428" s="6"/>
      <c r="AJ1428" s="6"/>
      <c r="AO1428" s="6"/>
      <c r="AT1428" s="6"/>
      <c r="AY1428" s="6"/>
      <c r="BD1428" s="6"/>
      <c r="BI1428" s="6"/>
      <c r="BN1428" s="6"/>
      <c r="BS1428" s="6"/>
      <c r="BX1428" s="6"/>
      <c r="CC1428" s="6"/>
      <c r="CH1428" s="6"/>
      <c r="CM1428" s="6"/>
      <c r="CR1428" s="6"/>
      <c r="CW1428" s="6"/>
    </row>
    <row r="1429" spans="1:101" x14ac:dyDescent="0.25">
      <c r="A1429" s="27"/>
      <c r="F1429" s="6"/>
      <c r="K1429" s="6"/>
      <c r="P1429" s="6"/>
      <c r="U1429" s="6"/>
      <c r="Z1429" s="6"/>
      <c r="AE1429" s="6"/>
      <c r="AJ1429" s="6"/>
      <c r="AO1429" s="6"/>
      <c r="AT1429" s="6"/>
      <c r="AY1429" s="6"/>
      <c r="BD1429" s="6"/>
      <c r="BI1429" s="6"/>
      <c r="BN1429" s="6"/>
      <c r="BS1429" s="6"/>
      <c r="BX1429" s="6"/>
      <c r="CC1429" s="6"/>
      <c r="CH1429" s="6"/>
      <c r="CM1429" s="6"/>
      <c r="CR1429" s="6"/>
      <c r="CW1429" s="6"/>
    </row>
    <row r="1430" spans="1:101" x14ac:dyDescent="0.25">
      <c r="A1430" s="27"/>
      <c r="F1430" s="6"/>
      <c r="K1430" s="6"/>
      <c r="P1430" s="6"/>
      <c r="U1430" s="6"/>
      <c r="Z1430" s="6"/>
      <c r="AE1430" s="6"/>
      <c r="AJ1430" s="6"/>
      <c r="AO1430" s="6"/>
      <c r="AT1430" s="6"/>
      <c r="AY1430" s="6"/>
      <c r="BD1430" s="6"/>
      <c r="BI1430" s="6"/>
      <c r="BN1430" s="6"/>
      <c r="BS1430" s="6"/>
      <c r="BX1430" s="6"/>
      <c r="CC1430" s="6"/>
      <c r="CH1430" s="6"/>
      <c r="CM1430" s="6"/>
      <c r="CR1430" s="6"/>
      <c r="CW1430" s="6"/>
    </row>
    <row r="1431" spans="1:101" x14ac:dyDescent="0.25">
      <c r="A1431" s="27"/>
      <c r="F1431" s="6"/>
      <c r="K1431" s="6"/>
      <c r="P1431" s="6"/>
      <c r="U1431" s="6"/>
      <c r="Z1431" s="6"/>
      <c r="AE1431" s="6"/>
      <c r="AJ1431" s="6"/>
      <c r="AO1431" s="6"/>
      <c r="AT1431" s="6"/>
      <c r="AY1431" s="6"/>
      <c r="BD1431" s="6"/>
      <c r="BI1431" s="6"/>
      <c r="BN1431" s="6"/>
      <c r="BS1431" s="6"/>
      <c r="BX1431" s="6"/>
      <c r="CC1431" s="6"/>
      <c r="CH1431" s="6"/>
      <c r="CM1431" s="6"/>
      <c r="CR1431" s="6"/>
      <c r="CW1431" s="6"/>
    </row>
    <row r="1432" spans="1:101" x14ac:dyDescent="0.25">
      <c r="A1432" s="27"/>
      <c r="F1432" s="6"/>
      <c r="K1432" s="6"/>
      <c r="P1432" s="6"/>
      <c r="U1432" s="6"/>
      <c r="Z1432" s="6"/>
      <c r="AE1432" s="6"/>
      <c r="AJ1432" s="6"/>
      <c r="AO1432" s="6"/>
      <c r="AT1432" s="6"/>
      <c r="AY1432" s="6"/>
      <c r="BD1432" s="6"/>
      <c r="BI1432" s="6"/>
      <c r="BN1432" s="6"/>
      <c r="BS1432" s="6"/>
      <c r="BX1432" s="6"/>
      <c r="CC1432" s="6"/>
      <c r="CH1432" s="6"/>
      <c r="CM1432" s="6"/>
      <c r="CR1432" s="6"/>
      <c r="CW1432" s="6"/>
    </row>
    <row r="1433" spans="1:101" x14ac:dyDescent="0.25">
      <c r="A1433" s="27"/>
      <c r="F1433" s="6"/>
      <c r="K1433" s="6"/>
      <c r="P1433" s="6"/>
      <c r="U1433" s="6"/>
      <c r="Z1433" s="6"/>
      <c r="AE1433" s="6"/>
      <c r="AJ1433" s="6"/>
      <c r="AO1433" s="6"/>
      <c r="AT1433" s="6"/>
      <c r="AY1433" s="6"/>
      <c r="BD1433" s="6"/>
      <c r="BI1433" s="6"/>
      <c r="BN1433" s="6"/>
      <c r="BS1433" s="6"/>
      <c r="BX1433" s="6"/>
      <c r="CC1433" s="6"/>
      <c r="CH1433" s="6"/>
      <c r="CM1433" s="6"/>
      <c r="CR1433" s="6"/>
      <c r="CW1433" s="6"/>
    </row>
    <row r="1434" spans="1:101" x14ac:dyDescent="0.25">
      <c r="A1434" s="27"/>
      <c r="F1434" s="6"/>
      <c r="K1434" s="6"/>
      <c r="P1434" s="6"/>
      <c r="U1434" s="6"/>
      <c r="Z1434" s="6"/>
      <c r="AE1434" s="6"/>
      <c r="AJ1434" s="6"/>
      <c r="AO1434" s="6"/>
      <c r="AT1434" s="6"/>
      <c r="AY1434" s="6"/>
      <c r="BD1434" s="6"/>
      <c r="BI1434" s="6"/>
      <c r="BN1434" s="6"/>
      <c r="BS1434" s="6"/>
      <c r="BX1434" s="6"/>
      <c r="CC1434" s="6"/>
      <c r="CH1434" s="6"/>
      <c r="CM1434" s="6"/>
      <c r="CR1434" s="6"/>
      <c r="CW1434" s="6"/>
    </row>
    <row r="1435" spans="1:101" x14ac:dyDescent="0.25">
      <c r="A1435" s="27"/>
      <c r="F1435" s="6"/>
      <c r="K1435" s="6"/>
      <c r="P1435" s="6"/>
      <c r="U1435" s="6"/>
      <c r="Z1435" s="6"/>
      <c r="AE1435" s="6"/>
      <c r="AJ1435" s="6"/>
      <c r="AO1435" s="6"/>
      <c r="AT1435" s="6"/>
      <c r="AY1435" s="6"/>
      <c r="BD1435" s="6"/>
      <c r="BI1435" s="6"/>
      <c r="BN1435" s="6"/>
      <c r="BS1435" s="6"/>
      <c r="BX1435" s="6"/>
      <c r="CC1435" s="6"/>
      <c r="CH1435" s="6"/>
      <c r="CM1435" s="6"/>
      <c r="CR1435" s="6"/>
      <c r="CW1435" s="6"/>
    </row>
    <row r="1436" spans="1:101" x14ac:dyDescent="0.25">
      <c r="A1436" s="27"/>
      <c r="F1436" s="6"/>
      <c r="K1436" s="6"/>
      <c r="P1436" s="6"/>
      <c r="U1436" s="6"/>
      <c r="Z1436" s="6"/>
      <c r="AE1436" s="6"/>
      <c r="AJ1436" s="6"/>
      <c r="AO1436" s="6"/>
      <c r="AT1436" s="6"/>
      <c r="AY1436" s="6"/>
      <c r="BD1436" s="6"/>
      <c r="BI1436" s="6"/>
      <c r="BN1436" s="6"/>
      <c r="BS1436" s="6"/>
      <c r="BX1436" s="6"/>
      <c r="CC1436" s="6"/>
      <c r="CH1436" s="6"/>
      <c r="CM1436" s="6"/>
      <c r="CR1436" s="6"/>
      <c r="CW1436" s="6"/>
    </row>
    <row r="1437" spans="1:101" x14ac:dyDescent="0.25">
      <c r="A1437" s="27"/>
      <c r="F1437" s="6"/>
      <c r="K1437" s="6"/>
      <c r="P1437" s="6"/>
      <c r="U1437" s="6"/>
      <c r="Z1437" s="6"/>
      <c r="AE1437" s="6"/>
      <c r="AJ1437" s="6"/>
      <c r="AO1437" s="6"/>
      <c r="AT1437" s="6"/>
      <c r="AY1437" s="6"/>
      <c r="BD1437" s="6"/>
      <c r="BI1437" s="6"/>
      <c r="BN1437" s="6"/>
      <c r="BS1437" s="6"/>
      <c r="BX1437" s="6"/>
      <c r="CC1437" s="6"/>
      <c r="CH1437" s="6"/>
      <c r="CM1437" s="6"/>
      <c r="CR1437" s="6"/>
      <c r="CW1437" s="6"/>
    </row>
    <row r="1438" spans="1:101" x14ac:dyDescent="0.25">
      <c r="A1438" s="27"/>
      <c r="F1438" s="6"/>
      <c r="K1438" s="6"/>
      <c r="P1438" s="6"/>
      <c r="U1438" s="6"/>
      <c r="Z1438" s="6"/>
      <c r="AE1438" s="6"/>
      <c r="AJ1438" s="6"/>
      <c r="AO1438" s="6"/>
      <c r="AT1438" s="6"/>
      <c r="AY1438" s="6"/>
      <c r="BD1438" s="6"/>
      <c r="BI1438" s="6"/>
      <c r="BN1438" s="6"/>
      <c r="BS1438" s="6"/>
      <c r="BX1438" s="6"/>
      <c r="CC1438" s="6"/>
      <c r="CH1438" s="6"/>
      <c r="CM1438" s="6"/>
      <c r="CR1438" s="6"/>
      <c r="CW1438" s="6"/>
    </row>
    <row r="1439" spans="1:101" x14ac:dyDescent="0.25">
      <c r="A1439" s="27"/>
      <c r="F1439" s="6"/>
      <c r="K1439" s="6"/>
      <c r="P1439" s="6"/>
      <c r="U1439" s="6"/>
      <c r="Z1439" s="6"/>
      <c r="AE1439" s="6"/>
      <c r="AJ1439" s="6"/>
      <c r="AO1439" s="6"/>
      <c r="AT1439" s="6"/>
      <c r="AY1439" s="6"/>
      <c r="BD1439" s="6"/>
      <c r="BI1439" s="6"/>
      <c r="BN1439" s="6"/>
      <c r="BS1439" s="6"/>
      <c r="BX1439" s="6"/>
      <c r="CC1439" s="6"/>
      <c r="CH1439" s="6"/>
      <c r="CM1439" s="6"/>
      <c r="CR1439" s="6"/>
      <c r="CW1439" s="6"/>
    </row>
    <row r="1440" spans="1:101" x14ac:dyDescent="0.25">
      <c r="A1440" s="27"/>
      <c r="F1440" s="6"/>
      <c r="K1440" s="6"/>
      <c r="P1440" s="6"/>
      <c r="U1440" s="6"/>
      <c r="Z1440" s="6"/>
      <c r="AE1440" s="6"/>
      <c r="AJ1440" s="6"/>
      <c r="AO1440" s="6"/>
      <c r="AT1440" s="6"/>
      <c r="AY1440" s="6"/>
      <c r="BD1440" s="6"/>
      <c r="BI1440" s="6"/>
      <c r="BN1440" s="6"/>
      <c r="BS1440" s="6"/>
      <c r="BX1440" s="6"/>
      <c r="CC1440" s="6"/>
      <c r="CH1440" s="6"/>
      <c r="CM1440" s="6"/>
      <c r="CR1440" s="6"/>
      <c r="CW1440" s="6"/>
    </row>
    <row r="1441" spans="1:101" x14ac:dyDescent="0.25">
      <c r="A1441" s="27"/>
      <c r="F1441" s="6"/>
      <c r="K1441" s="6"/>
      <c r="P1441" s="6"/>
      <c r="U1441" s="6"/>
      <c r="Z1441" s="6"/>
      <c r="AE1441" s="6"/>
      <c r="AJ1441" s="6"/>
      <c r="AO1441" s="6"/>
      <c r="AT1441" s="6"/>
      <c r="AY1441" s="6"/>
      <c r="BD1441" s="6"/>
      <c r="BI1441" s="6"/>
      <c r="BN1441" s="6"/>
      <c r="BS1441" s="6"/>
      <c r="BX1441" s="6"/>
      <c r="CC1441" s="6"/>
      <c r="CH1441" s="6"/>
      <c r="CM1441" s="6"/>
      <c r="CR1441" s="6"/>
      <c r="CW1441" s="6"/>
    </row>
    <row r="1442" spans="1:101" x14ac:dyDescent="0.25">
      <c r="A1442" s="27"/>
      <c r="F1442" s="6"/>
      <c r="K1442" s="6"/>
      <c r="P1442" s="6"/>
      <c r="U1442" s="6"/>
      <c r="Z1442" s="6"/>
      <c r="AE1442" s="6"/>
      <c r="AJ1442" s="6"/>
      <c r="AO1442" s="6"/>
      <c r="AT1442" s="6"/>
      <c r="AY1442" s="6"/>
      <c r="BD1442" s="6"/>
      <c r="BI1442" s="6"/>
      <c r="BN1442" s="6"/>
      <c r="BS1442" s="6"/>
      <c r="BX1442" s="6"/>
      <c r="CC1442" s="6"/>
      <c r="CH1442" s="6"/>
      <c r="CM1442" s="6"/>
      <c r="CR1442" s="6"/>
      <c r="CW1442" s="6"/>
    </row>
    <row r="1443" spans="1:101" x14ac:dyDescent="0.25">
      <c r="A1443" s="27"/>
      <c r="F1443" s="6"/>
      <c r="K1443" s="6"/>
      <c r="P1443" s="6"/>
      <c r="U1443" s="6"/>
      <c r="Z1443" s="6"/>
      <c r="AE1443" s="6"/>
      <c r="AJ1443" s="6"/>
      <c r="AO1443" s="6"/>
      <c r="AT1443" s="6"/>
      <c r="AY1443" s="6"/>
      <c r="BD1443" s="6"/>
      <c r="BI1443" s="6"/>
      <c r="BN1443" s="6"/>
      <c r="BS1443" s="6"/>
      <c r="BX1443" s="6"/>
      <c r="CC1443" s="6"/>
      <c r="CH1443" s="6"/>
      <c r="CM1443" s="6"/>
      <c r="CR1443" s="6"/>
      <c r="CW1443" s="6"/>
    </row>
    <row r="1444" spans="1:101" x14ac:dyDescent="0.25">
      <c r="A1444" s="27"/>
      <c r="F1444" s="6"/>
      <c r="K1444" s="6"/>
      <c r="P1444" s="6"/>
      <c r="U1444" s="6"/>
      <c r="Z1444" s="6"/>
      <c r="AE1444" s="6"/>
      <c r="AJ1444" s="6"/>
      <c r="AO1444" s="6"/>
      <c r="AT1444" s="6"/>
      <c r="AY1444" s="6"/>
      <c r="BD1444" s="6"/>
      <c r="BI1444" s="6"/>
      <c r="BN1444" s="6"/>
      <c r="BS1444" s="6"/>
      <c r="BX1444" s="6"/>
      <c r="CC1444" s="6"/>
      <c r="CH1444" s="6"/>
      <c r="CM1444" s="6"/>
      <c r="CR1444" s="6"/>
      <c r="CW1444" s="6"/>
    </row>
    <row r="1445" spans="1:101" x14ac:dyDescent="0.25">
      <c r="A1445" s="27"/>
      <c r="F1445" s="6"/>
      <c r="K1445" s="6"/>
      <c r="P1445" s="6"/>
      <c r="U1445" s="6"/>
      <c r="Z1445" s="6"/>
      <c r="AE1445" s="6"/>
      <c r="AJ1445" s="6"/>
      <c r="AO1445" s="6"/>
      <c r="AT1445" s="6"/>
      <c r="AY1445" s="6"/>
      <c r="BD1445" s="6"/>
      <c r="BI1445" s="6"/>
      <c r="BN1445" s="6"/>
      <c r="BS1445" s="6"/>
      <c r="BX1445" s="6"/>
      <c r="CC1445" s="6"/>
      <c r="CH1445" s="6"/>
      <c r="CM1445" s="6"/>
      <c r="CR1445" s="6"/>
      <c r="CW1445" s="6"/>
    </row>
    <row r="1446" spans="1:101" x14ac:dyDescent="0.25">
      <c r="A1446" s="27"/>
      <c r="F1446" s="6"/>
      <c r="K1446" s="6"/>
      <c r="P1446" s="6"/>
      <c r="U1446" s="6"/>
      <c r="Z1446" s="6"/>
      <c r="AE1446" s="6"/>
      <c r="AJ1446" s="6"/>
      <c r="AO1446" s="6"/>
      <c r="AT1446" s="6"/>
      <c r="AY1446" s="6"/>
      <c r="BD1446" s="6"/>
      <c r="BI1446" s="6"/>
      <c r="BN1446" s="6"/>
      <c r="BS1446" s="6"/>
      <c r="BX1446" s="6"/>
      <c r="CC1446" s="6"/>
      <c r="CH1446" s="6"/>
      <c r="CM1446" s="6"/>
      <c r="CR1446" s="6"/>
      <c r="CW1446" s="6"/>
    </row>
    <row r="1447" spans="1:101" x14ac:dyDescent="0.25">
      <c r="A1447" s="27"/>
      <c r="F1447" s="6"/>
      <c r="K1447" s="6"/>
      <c r="P1447" s="6"/>
      <c r="U1447" s="6"/>
      <c r="Z1447" s="6"/>
      <c r="AE1447" s="6"/>
      <c r="AJ1447" s="6"/>
      <c r="AO1447" s="6"/>
      <c r="AT1447" s="6"/>
      <c r="AY1447" s="6"/>
      <c r="BD1447" s="6"/>
      <c r="BI1447" s="6"/>
      <c r="BN1447" s="6"/>
      <c r="BS1447" s="6"/>
      <c r="BX1447" s="6"/>
      <c r="CC1447" s="6"/>
      <c r="CH1447" s="6"/>
      <c r="CM1447" s="6"/>
      <c r="CR1447" s="6"/>
      <c r="CW1447" s="6"/>
    </row>
    <row r="1448" spans="1:101" x14ac:dyDescent="0.25">
      <c r="A1448" s="27"/>
      <c r="F1448" s="6"/>
      <c r="K1448" s="6"/>
      <c r="P1448" s="6"/>
      <c r="U1448" s="6"/>
      <c r="Z1448" s="6"/>
      <c r="AE1448" s="6"/>
      <c r="AJ1448" s="6"/>
      <c r="AO1448" s="6"/>
      <c r="AT1448" s="6"/>
      <c r="AY1448" s="6"/>
      <c r="BD1448" s="6"/>
      <c r="BI1448" s="6"/>
      <c r="BN1448" s="6"/>
      <c r="BS1448" s="6"/>
      <c r="BX1448" s="6"/>
      <c r="CC1448" s="6"/>
      <c r="CH1448" s="6"/>
      <c r="CM1448" s="6"/>
      <c r="CR1448" s="6"/>
      <c r="CW1448" s="6"/>
    </row>
    <row r="1449" spans="1:101" x14ac:dyDescent="0.25">
      <c r="A1449" s="27"/>
      <c r="F1449" s="6"/>
      <c r="K1449" s="6"/>
      <c r="P1449" s="6"/>
      <c r="U1449" s="6"/>
      <c r="Z1449" s="6"/>
      <c r="AE1449" s="6"/>
      <c r="AJ1449" s="6"/>
      <c r="AO1449" s="6"/>
      <c r="AT1449" s="6"/>
      <c r="AY1449" s="6"/>
      <c r="BD1449" s="6"/>
      <c r="BI1449" s="6"/>
      <c r="BN1449" s="6"/>
      <c r="BS1449" s="6"/>
      <c r="BX1449" s="6"/>
      <c r="CC1449" s="6"/>
      <c r="CH1449" s="6"/>
      <c r="CM1449" s="6"/>
      <c r="CR1449" s="6"/>
      <c r="CW1449" s="6"/>
    </row>
    <row r="1450" spans="1:101" x14ac:dyDescent="0.25">
      <c r="A1450" s="27"/>
      <c r="F1450" s="6"/>
      <c r="K1450" s="6"/>
      <c r="P1450" s="6"/>
      <c r="U1450" s="6"/>
      <c r="Z1450" s="6"/>
      <c r="AE1450" s="6"/>
      <c r="AJ1450" s="6"/>
      <c r="AO1450" s="6"/>
      <c r="AT1450" s="6"/>
      <c r="AY1450" s="6"/>
      <c r="BD1450" s="6"/>
      <c r="BI1450" s="6"/>
      <c r="BN1450" s="6"/>
      <c r="BS1450" s="6"/>
      <c r="BX1450" s="6"/>
      <c r="CC1450" s="6"/>
      <c r="CH1450" s="6"/>
      <c r="CM1450" s="6"/>
      <c r="CR1450" s="6"/>
      <c r="CW1450" s="6"/>
    </row>
    <row r="1451" spans="1:101" x14ac:dyDescent="0.25">
      <c r="A1451" s="27"/>
      <c r="F1451" s="6"/>
      <c r="K1451" s="6"/>
      <c r="P1451" s="6"/>
      <c r="U1451" s="6"/>
      <c r="Z1451" s="6"/>
      <c r="AE1451" s="6"/>
      <c r="AJ1451" s="6"/>
      <c r="AO1451" s="6"/>
      <c r="AT1451" s="6"/>
      <c r="AY1451" s="6"/>
      <c r="BD1451" s="6"/>
      <c r="BI1451" s="6"/>
      <c r="BN1451" s="6"/>
      <c r="BS1451" s="6"/>
      <c r="BX1451" s="6"/>
      <c r="CC1451" s="6"/>
      <c r="CH1451" s="6"/>
      <c r="CM1451" s="6"/>
      <c r="CR1451" s="6"/>
      <c r="CW1451" s="6"/>
    </row>
    <row r="1452" spans="1:101" x14ac:dyDescent="0.25">
      <c r="A1452" s="27"/>
      <c r="F1452" s="6"/>
      <c r="K1452" s="6"/>
      <c r="P1452" s="6"/>
      <c r="U1452" s="6"/>
      <c r="Z1452" s="6"/>
      <c r="AE1452" s="6"/>
      <c r="AJ1452" s="6"/>
      <c r="AO1452" s="6"/>
      <c r="AT1452" s="6"/>
      <c r="AY1452" s="6"/>
      <c r="BD1452" s="6"/>
      <c r="BI1452" s="6"/>
      <c r="BN1452" s="6"/>
      <c r="BS1452" s="6"/>
      <c r="BX1452" s="6"/>
      <c r="CC1452" s="6"/>
      <c r="CH1452" s="6"/>
      <c r="CM1452" s="6"/>
      <c r="CR1452" s="6"/>
      <c r="CW1452" s="6"/>
    </row>
    <row r="1453" spans="1:101" x14ac:dyDescent="0.25">
      <c r="A1453" s="27"/>
      <c r="F1453" s="6"/>
      <c r="K1453" s="6"/>
      <c r="P1453" s="6"/>
      <c r="U1453" s="6"/>
      <c r="Z1453" s="6"/>
      <c r="AE1453" s="6"/>
      <c r="AJ1453" s="6"/>
      <c r="AO1453" s="6"/>
      <c r="AT1453" s="6"/>
      <c r="AY1453" s="6"/>
      <c r="BD1453" s="6"/>
      <c r="BI1453" s="6"/>
      <c r="BN1453" s="6"/>
      <c r="BS1453" s="6"/>
      <c r="BX1453" s="6"/>
      <c r="CC1453" s="6"/>
      <c r="CH1453" s="6"/>
      <c r="CM1453" s="6"/>
      <c r="CR1453" s="6"/>
      <c r="CW1453" s="6"/>
    </row>
    <row r="1454" spans="1:101" x14ac:dyDescent="0.25">
      <c r="A1454" s="27"/>
      <c r="F1454" s="6"/>
      <c r="K1454" s="6"/>
      <c r="P1454" s="6"/>
      <c r="U1454" s="6"/>
      <c r="Z1454" s="6"/>
      <c r="AE1454" s="6"/>
      <c r="AJ1454" s="6"/>
      <c r="AO1454" s="6"/>
      <c r="AT1454" s="6"/>
      <c r="AY1454" s="6"/>
      <c r="BD1454" s="6"/>
      <c r="BI1454" s="6"/>
      <c r="BN1454" s="6"/>
      <c r="BS1454" s="6"/>
      <c r="BX1454" s="6"/>
      <c r="CC1454" s="6"/>
      <c r="CH1454" s="6"/>
      <c r="CM1454" s="6"/>
      <c r="CR1454" s="6"/>
      <c r="CW1454" s="6"/>
    </row>
    <row r="1455" spans="1:101" x14ac:dyDescent="0.25">
      <c r="A1455" s="27"/>
      <c r="F1455" s="6"/>
      <c r="K1455" s="6"/>
      <c r="P1455" s="6"/>
      <c r="U1455" s="6"/>
      <c r="Z1455" s="6"/>
      <c r="AE1455" s="6"/>
      <c r="AJ1455" s="6"/>
      <c r="AO1455" s="6"/>
      <c r="AT1455" s="6"/>
      <c r="AY1455" s="6"/>
      <c r="BD1455" s="6"/>
      <c r="BI1455" s="6"/>
      <c r="BN1455" s="6"/>
      <c r="BS1455" s="6"/>
      <c r="BX1455" s="6"/>
      <c r="CC1455" s="6"/>
      <c r="CH1455" s="6"/>
      <c r="CM1455" s="6"/>
      <c r="CR1455" s="6"/>
      <c r="CW1455" s="6"/>
    </row>
    <row r="1456" spans="1:101" x14ac:dyDescent="0.25">
      <c r="A1456" s="27"/>
      <c r="F1456" s="6"/>
      <c r="K1456" s="6"/>
      <c r="P1456" s="6"/>
      <c r="U1456" s="6"/>
      <c r="Z1456" s="6"/>
      <c r="AE1456" s="6"/>
      <c r="AJ1456" s="6"/>
      <c r="AO1456" s="6"/>
      <c r="AT1456" s="6"/>
      <c r="AY1456" s="6"/>
      <c r="BD1456" s="6"/>
      <c r="BI1456" s="6"/>
      <c r="BN1456" s="6"/>
      <c r="BS1456" s="6"/>
      <c r="BX1456" s="6"/>
      <c r="CC1456" s="6"/>
      <c r="CH1456" s="6"/>
      <c r="CM1456" s="6"/>
      <c r="CR1456" s="6"/>
      <c r="CW1456" s="6"/>
    </row>
    <row r="1457" spans="1:101" x14ac:dyDescent="0.25">
      <c r="A1457" s="27"/>
      <c r="F1457" s="6"/>
      <c r="K1457" s="6"/>
      <c r="P1457" s="6"/>
      <c r="U1457" s="6"/>
      <c r="Z1457" s="6"/>
      <c r="AE1457" s="6"/>
      <c r="AJ1457" s="6"/>
      <c r="AO1457" s="6"/>
      <c r="AT1457" s="6"/>
      <c r="AY1457" s="6"/>
      <c r="BD1457" s="6"/>
      <c r="BI1457" s="6"/>
      <c r="BN1457" s="6"/>
      <c r="BS1457" s="6"/>
      <c r="BX1457" s="6"/>
      <c r="CC1457" s="6"/>
      <c r="CH1457" s="6"/>
      <c r="CM1457" s="6"/>
      <c r="CR1457" s="6"/>
      <c r="CW1457" s="6"/>
    </row>
    <row r="1458" spans="1:101" x14ac:dyDescent="0.25">
      <c r="A1458" s="27"/>
      <c r="F1458" s="6"/>
      <c r="K1458" s="6"/>
      <c r="P1458" s="6"/>
      <c r="U1458" s="6"/>
      <c r="Z1458" s="6"/>
      <c r="AE1458" s="6"/>
      <c r="AJ1458" s="6"/>
      <c r="AO1458" s="6"/>
      <c r="AT1458" s="6"/>
      <c r="AY1458" s="6"/>
      <c r="BD1458" s="6"/>
      <c r="BI1458" s="6"/>
      <c r="BN1458" s="6"/>
      <c r="BS1458" s="6"/>
      <c r="BX1458" s="6"/>
      <c r="CC1458" s="6"/>
      <c r="CH1458" s="6"/>
      <c r="CM1458" s="6"/>
      <c r="CR1458" s="6"/>
      <c r="CW1458" s="6"/>
    </row>
    <row r="1459" spans="1:101" x14ac:dyDescent="0.25">
      <c r="A1459" s="27"/>
      <c r="F1459" s="6"/>
      <c r="K1459" s="6"/>
      <c r="P1459" s="6"/>
      <c r="U1459" s="6"/>
      <c r="Z1459" s="6"/>
      <c r="AE1459" s="6"/>
      <c r="AJ1459" s="6"/>
      <c r="AO1459" s="6"/>
      <c r="AT1459" s="6"/>
      <c r="AY1459" s="6"/>
      <c r="BD1459" s="6"/>
      <c r="BI1459" s="6"/>
      <c r="BN1459" s="6"/>
      <c r="BS1459" s="6"/>
      <c r="BX1459" s="6"/>
      <c r="CC1459" s="6"/>
      <c r="CH1459" s="6"/>
      <c r="CM1459" s="6"/>
      <c r="CR1459" s="6"/>
      <c r="CW1459" s="6"/>
    </row>
    <row r="1460" spans="1:101" x14ac:dyDescent="0.25">
      <c r="A1460" s="27"/>
      <c r="F1460" s="6"/>
      <c r="K1460" s="6"/>
      <c r="P1460" s="6"/>
      <c r="U1460" s="6"/>
      <c r="Z1460" s="6"/>
      <c r="AE1460" s="6"/>
      <c r="AJ1460" s="6"/>
      <c r="AO1460" s="6"/>
      <c r="AT1460" s="6"/>
      <c r="AY1460" s="6"/>
      <c r="BD1460" s="6"/>
      <c r="BI1460" s="6"/>
      <c r="BN1460" s="6"/>
      <c r="BS1460" s="6"/>
      <c r="BX1460" s="6"/>
      <c r="CC1460" s="6"/>
      <c r="CH1460" s="6"/>
      <c r="CM1460" s="6"/>
      <c r="CR1460" s="6"/>
      <c r="CW1460" s="6"/>
    </row>
    <row r="1461" spans="1:101" x14ac:dyDescent="0.25">
      <c r="A1461" s="27"/>
      <c r="F1461" s="6"/>
      <c r="K1461" s="6"/>
      <c r="P1461" s="6"/>
      <c r="U1461" s="6"/>
      <c r="Z1461" s="6"/>
      <c r="AE1461" s="6"/>
      <c r="AJ1461" s="6"/>
      <c r="AO1461" s="6"/>
      <c r="AT1461" s="6"/>
      <c r="AY1461" s="6"/>
      <c r="BD1461" s="6"/>
      <c r="BI1461" s="6"/>
      <c r="BN1461" s="6"/>
      <c r="BS1461" s="6"/>
      <c r="BX1461" s="6"/>
      <c r="CC1461" s="6"/>
      <c r="CH1461" s="6"/>
      <c r="CM1461" s="6"/>
      <c r="CR1461" s="6"/>
      <c r="CW1461" s="6"/>
    </row>
    <row r="1462" spans="1:101" x14ac:dyDescent="0.25">
      <c r="A1462" s="27"/>
      <c r="F1462" s="6"/>
      <c r="K1462" s="6"/>
      <c r="P1462" s="6"/>
      <c r="U1462" s="6"/>
      <c r="Z1462" s="6"/>
      <c r="AE1462" s="6"/>
      <c r="AJ1462" s="6"/>
      <c r="AO1462" s="6"/>
      <c r="AT1462" s="6"/>
      <c r="AY1462" s="6"/>
      <c r="BD1462" s="6"/>
      <c r="BI1462" s="6"/>
      <c r="BN1462" s="6"/>
      <c r="BS1462" s="6"/>
      <c r="BX1462" s="6"/>
      <c r="CC1462" s="6"/>
      <c r="CH1462" s="6"/>
      <c r="CM1462" s="6"/>
      <c r="CR1462" s="6"/>
      <c r="CW1462" s="6"/>
    </row>
    <row r="1463" spans="1:101" x14ac:dyDescent="0.25">
      <c r="A1463" s="27"/>
      <c r="F1463" s="6"/>
      <c r="K1463" s="6"/>
      <c r="P1463" s="6"/>
      <c r="U1463" s="6"/>
      <c r="Z1463" s="6"/>
      <c r="AE1463" s="6"/>
      <c r="AJ1463" s="6"/>
      <c r="AO1463" s="6"/>
      <c r="AT1463" s="6"/>
      <c r="AY1463" s="6"/>
      <c r="BD1463" s="6"/>
      <c r="BI1463" s="6"/>
      <c r="BN1463" s="6"/>
      <c r="BS1463" s="6"/>
      <c r="BX1463" s="6"/>
      <c r="CC1463" s="6"/>
      <c r="CH1463" s="6"/>
      <c r="CM1463" s="6"/>
      <c r="CR1463" s="6"/>
      <c r="CW1463" s="6"/>
    </row>
    <row r="1464" spans="1:101" x14ac:dyDescent="0.25">
      <c r="A1464" s="27"/>
      <c r="F1464" s="6"/>
      <c r="K1464" s="6"/>
      <c r="P1464" s="6"/>
      <c r="U1464" s="6"/>
      <c r="Z1464" s="6"/>
      <c r="AE1464" s="6"/>
      <c r="AJ1464" s="6"/>
      <c r="AO1464" s="6"/>
      <c r="AT1464" s="6"/>
      <c r="AY1464" s="6"/>
      <c r="BD1464" s="6"/>
      <c r="BI1464" s="6"/>
      <c r="BN1464" s="6"/>
      <c r="BS1464" s="6"/>
      <c r="BX1464" s="6"/>
      <c r="CC1464" s="6"/>
      <c r="CH1464" s="6"/>
      <c r="CM1464" s="6"/>
      <c r="CR1464" s="6"/>
      <c r="CW1464" s="6"/>
    </row>
    <row r="1465" spans="1:101" x14ac:dyDescent="0.25">
      <c r="A1465" s="27"/>
      <c r="F1465" s="6"/>
      <c r="K1465" s="6"/>
      <c r="P1465" s="6"/>
      <c r="U1465" s="6"/>
      <c r="Z1465" s="6"/>
      <c r="AE1465" s="6"/>
      <c r="AJ1465" s="6"/>
      <c r="AO1465" s="6"/>
      <c r="AT1465" s="6"/>
      <c r="AY1465" s="6"/>
      <c r="BD1465" s="6"/>
      <c r="BI1465" s="6"/>
      <c r="BN1465" s="6"/>
      <c r="BS1465" s="6"/>
      <c r="BX1465" s="6"/>
      <c r="CC1465" s="6"/>
      <c r="CH1465" s="6"/>
      <c r="CM1465" s="6"/>
      <c r="CR1465" s="6"/>
      <c r="CW1465" s="6"/>
    </row>
    <row r="1466" spans="1:101" x14ac:dyDescent="0.25">
      <c r="A1466" s="27"/>
      <c r="F1466" s="6"/>
      <c r="K1466" s="6"/>
      <c r="P1466" s="6"/>
      <c r="U1466" s="6"/>
      <c r="Z1466" s="6"/>
      <c r="AE1466" s="6"/>
      <c r="AJ1466" s="6"/>
      <c r="AO1466" s="6"/>
      <c r="AT1466" s="6"/>
      <c r="AY1466" s="6"/>
      <c r="BD1466" s="6"/>
      <c r="BI1466" s="6"/>
      <c r="BN1466" s="6"/>
      <c r="BS1466" s="6"/>
      <c r="BX1466" s="6"/>
      <c r="CC1466" s="6"/>
      <c r="CH1466" s="6"/>
      <c r="CM1466" s="6"/>
      <c r="CR1466" s="6"/>
      <c r="CW1466" s="6"/>
    </row>
    <row r="1467" spans="1:101" x14ac:dyDescent="0.25">
      <c r="A1467" s="27"/>
      <c r="F1467" s="6"/>
      <c r="K1467" s="6"/>
      <c r="P1467" s="6"/>
      <c r="U1467" s="6"/>
      <c r="Z1467" s="6"/>
      <c r="AE1467" s="6"/>
      <c r="AJ1467" s="6"/>
      <c r="AO1467" s="6"/>
      <c r="AT1467" s="6"/>
      <c r="AY1467" s="6"/>
      <c r="BD1467" s="6"/>
      <c r="BI1467" s="6"/>
      <c r="BN1467" s="6"/>
      <c r="BS1467" s="6"/>
      <c r="BX1467" s="6"/>
      <c r="CC1467" s="6"/>
      <c r="CH1467" s="6"/>
      <c r="CM1467" s="6"/>
      <c r="CR1467" s="6"/>
      <c r="CW1467" s="6"/>
    </row>
    <row r="1468" spans="1:101" x14ac:dyDescent="0.25">
      <c r="A1468" s="27"/>
      <c r="F1468" s="6"/>
      <c r="K1468" s="6"/>
      <c r="P1468" s="6"/>
      <c r="U1468" s="6"/>
      <c r="Z1468" s="6"/>
      <c r="AE1468" s="6"/>
      <c r="AJ1468" s="6"/>
      <c r="AO1468" s="6"/>
      <c r="AT1468" s="6"/>
      <c r="AY1468" s="6"/>
      <c r="BD1468" s="6"/>
      <c r="BI1468" s="6"/>
      <c r="BN1468" s="6"/>
      <c r="BS1468" s="6"/>
      <c r="BX1468" s="6"/>
      <c r="CC1468" s="6"/>
      <c r="CH1468" s="6"/>
      <c r="CM1468" s="6"/>
      <c r="CR1468" s="6"/>
      <c r="CW1468" s="6"/>
    </row>
    <row r="1469" spans="1:101" x14ac:dyDescent="0.25">
      <c r="A1469" s="27"/>
      <c r="F1469" s="6"/>
      <c r="K1469" s="6"/>
      <c r="P1469" s="6"/>
      <c r="U1469" s="6"/>
      <c r="Z1469" s="6"/>
      <c r="AE1469" s="6"/>
      <c r="AJ1469" s="6"/>
      <c r="AO1469" s="6"/>
      <c r="AT1469" s="6"/>
      <c r="AY1469" s="6"/>
      <c r="BD1469" s="6"/>
      <c r="BI1469" s="6"/>
      <c r="BN1469" s="6"/>
      <c r="BS1469" s="6"/>
      <c r="BX1469" s="6"/>
      <c r="CC1469" s="6"/>
      <c r="CH1469" s="6"/>
      <c r="CM1469" s="6"/>
      <c r="CR1469" s="6"/>
      <c r="CW1469" s="6"/>
    </row>
    <row r="1470" spans="1:101" x14ac:dyDescent="0.25">
      <c r="A1470" s="27"/>
      <c r="F1470" s="6"/>
      <c r="K1470" s="6"/>
      <c r="P1470" s="6"/>
      <c r="U1470" s="6"/>
      <c r="Z1470" s="6"/>
      <c r="AE1470" s="6"/>
      <c r="AJ1470" s="6"/>
      <c r="AO1470" s="6"/>
      <c r="AT1470" s="6"/>
      <c r="AY1470" s="6"/>
      <c r="BD1470" s="6"/>
      <c r="BI1470" s="6"/>
      <c r="BN1470" s="6"/>
      <c r="BS1470" s="6"/>
      <c r="BX1470" s="6"/>
      <c r="CC1470" s="6"/>
      <c r="CH1470" s="6"/>
      <c r="CM1470" s="6"/>
      <c r="CR1470" s="6"/>
      <c r="CW1470" s="6"/>
    </row>
    <row r="1471" spans="1:101" x14ac:dyDescent="0.25">
      <c r="A1471" s="27"/>
      <c r="F1471" s="6"/>
      <c r="K1471" s="6"/>
      <c r="P1471" s="6"/>
      <c r="U1471" s="6"/>
      <c r="Z1471" s="6"/>
      <c r="AE1471" s="6"/>
      <c r="AJ1471" s="6"/>
      <c r="AO1471" s="6"/>
      <c r="AT1471" s="6"/>
      <c r="AY1471" s="6"/>
      <c r="BD1471" s="6"/>
      <c r="BI1471" s="6"/>
      <c r="BN1471" s="6"/>
      <c r="BS1471" s="6"/>
      <c r="BX1471" s="6"/>
      <c r="CC1471" s="6"/>
      <c r="CH1471" s="6"/>
      <c r="CM1471" s="6"/>
      <c r="CR1471" s="6"/>
      <c r="CW1471" s="6"/>
    </row>
    <row r="1472" spans="1:101" x14ac:dyDescent="0.25">
      <c r="A1472" s="27"/>
      <c r="F1472" s="6"/>
      <c r="K1472" s="6"/>
      <c r="P1472" s="6"/>
      <c r="U1472" s="6"/>
      <c r="Z1472" s="6"/>
      <c r="AE1472" s="6"/>
      <c r="AJ1472" s="6"/>
      <c r="AO1472" s="6"/>
      <c r="AT1472" s="6"/>
      <c r="AY1472" s="6"/>
      <c r="BD1472" s="6"/>
      <c r="BI1472" s="6"/>
      <c r="BN1472" s="6"/>
      <c r="BS1472" s="6"/>
      <c r="BX1472" s="6"/>
      <c r="CC1472" s="6"/>
      <c r="CH1472" s="6"/>
      <c r="CM1472" s="6"/>
      <c r="CR1472" s="6"/>
      <c r="CW1472" s="6"/>
    </row>
    <row r="1473" spans="1:101" x14ac:dyDescent="0.25">
      <c r="A1473" s="27"/>
      <c r="F1473" s="6"/>
      <c r="K1473" s="6"/>
      <c r="P1473" s="6"/>
      <c r="U1473" s="6"/>
      <c r="Z1473" s="6"/>
      <c r="AE1473" s="6"/>
      <c r="AJ1473" s="6"/>
      <c r="AO1473" s="6"/>
      <c r="AT1473" s="6"/>
      <c r="AY1473" s="6"/>
      <c r="BD1473" s="6"/>
      <c r="BI1473" s="6"/>
      <c r="BN1473" s="6"/>
      <c r="BS1473" s="6"/>
      <c r="BX1473" s="6"/>
      <c r="CC1473" s="6"/>
      <c r="CH1473" s="6"/>
      <c r="CM1473" s="6"/>
      <c r="CR1473" s="6"/>
      <c r="CW1473" s="6"/>
    </row>
    <row r="1474" spans="1:101" x14ac:dyDescent="0.25">
      <c r="A1474" s="27"/>
      <c r="F1474" s="6"/>
      <c r="K1474" s="6"/>
      <c r="P1474" s="6"/>
      <c r="U1474" s="6"/>
      <c r="Z1474" s="6"/>
      <c r="AE1474" s="6"/>
      <c r="AJ1474" s="6"/>
      <c r="AO1474" s="6"/>
      <c r="AT1474" s="6"/>
      <c r="AY1474" s="6"/>
      <c r="BD1474" s="6"/>
      <c r="BI1474" s="6"/>
      <c r="BN1474" s="6"/>
      <c r="BS1474" s="6"/>
      <c r="BX1474" s="6"/>
      <c r="CC1474" s="6"/>
      <c r="CH1474" s="6"/>
      <c r="CM1474" s="6"/>
      <c r="CR1474" s="6"/>
      <c r="CW1474" s="6"/>
    </row>
    <row r="1475" spans="1:101" x14ac:dyDescent="0.25">
      <c r="A1475" s="27"/>
      <c r="F1475" s="6"/>
      <c r="K1475" s="6"/>
      <c r="P1475" s="6"/>
      <c r="U1475" s="6"/>
      <c r="Z1475" s="6"/>
      <c r="AE1475" s="6"/>
      <c r="AJ1475" s="6"/>
      <c r="AO1475" s="6"/>
      <c r="AT1475" s="6"/>
      <c r="AY1475" s="6"/>
      <c r="BD1475" s="6"/>
      <c r="BI1475" s="6"/>
      <c r="BN1475" s="6"/>
      <c r="BS1475" s="6"/>
      <c r="BX1475" s="6"/>
      <c r="CC1475" s="6"/>
      <c r="CH1475" s="6"/>
      <c r="CM1475" s="6"/>
      <c r="CR1475" s="6"/>
      <c r="CW1475" s="6"/>
    </row>
    <row r="1476" spans="1:101" x14ac:dyDescent="0.25">
      <c r="A1476" s="27"/>
      <c r="F1476" s="6"/>
      <c r="K1476" s="6"/>
      <c r="P1476" s="6"/>
      <c r="U1476" s="6"/>
      <c r="Z1476" s="6"/>
      <c r="AE1476" s="6"/>
      <c r="AJ1476" s="6"/>
      <c r="AO1476" s="6"/>
      <c r="AT1476" s="6"/>
      <c r="AY1476" s="6"/>
      <c r="BD1476" s="6"/>
      <c r="BI1476" s="6"/>
      <c r="BN1476" s="6"/>
      <c r="BS1476" s="6"/>
      <c r="BX1476" s="6"/>
      <c r="CC1476" s="6"/>
      <c r="CH1476" s="6"/>
      <c r="CM1476" s="6"/>
      <c r="CR1476" s="6"/>
      <c r="CW1476" s="6"/>
    </row>
    <row r="1477" spans="1:101" x14ac:dyDescent="0.25">
      <c r="A1477" s="27"/>
      <c r="F1477" s="6"/>
      <c r="K1477" s="6"/>
      <c r="P1477" s="6"/>
      <c r="U1477" s="6"/>
      <c r="Z1477" s="6"/>
      <c r="AE1477" s="6"/>
      <c r="AJ1477" s="6"/>
      <c r="AO1477" s="6"/>
      <c r="AT1477" s="6"/>
      <c r="AY1477" s="6"/>
      <c r="BD1477" s="6"/>
      <c r="BI1477" s="6"/>
      <c r="BN1477" s="6"/>
      <c r="BS1477" s="6"/>
      <c r="BX1477" s="6"/>
      <c r="CC1477" s="6"/>
      <c r="CH1477" s="6"/>
      <c r="CM1477" s="6"/>
      <c r="CR1477" s="6"/>
      <c r="CW1477" s="6"/>
    </row>
    <row r="1478" spans="1:101" x14ac:dyDescent="0.25">
      <c r="A1478" s="27"/>
      <c r="F1478" s="6"/>
      <c r="K1478" s="6"/>
      <c r="P1478" s="6"/>
      <c r="U1478" s="6"/>
      <c r="Z1478" s="6"/>
      <c r="AE1478" s="6"/>
      <c r="AJ1478" s="6"/>
      <c r="AO1478" s="6"/>
      <c r="AT1478" s="6"/>
      <c r="AY1478" s="6"/>
      <c r="BD1478" s="6"/>
      <c r="BI1478" s="6"/>
      <c r="BN1478" s="6"/>
      <c r="BS1478" s="6"/>
      <c r="BX1478" s="6"/>
      <c r="CC1478" s="6"/>
      <c r="CH1478" s="6"/>
      <c r="CM1478" s="6"/>
      <c r="CR1478" s="6"/>
      <c r="CW1478" s="6"/>
    </row>
    <row r="1479" spans="1:101" x14ac:dyDescent="0.25">
      <c r="A1479" s="27"/>
      <c r="F1479" s="6"/>
      <c r="K1479" s="6"/>
      <c r="P1479" s="6"/>
      <c r="U1479" s="6"/>
      <c r="Z1479" s="6"/>
      <c r="AE1479" s="6"/>
      <c r="AJ1479" s="6"/>
      <c r="AO1479" s="6"/>
      <c r="AT1479" s="6"/>
      <c r="AY1479" s="6"/>
      <c r="BD1479" s="6"/>
      <c r="BI1479" s="6"/>
      <c r="BN1479" s="6"/>
      <c r="BS1479" s="6"/>
      <c r="BX1479" s="6"/>
      <c r="CC1479" s="6"/>
      <c r="CH1479" s="6"/>
      <c r="CM1479" s="6"/>
      <c r="CR1479" s="6"/>
      <c r="CW1479" s="6"/>
    </row>
    <row r="1480" spans="1:101" x14ac:dyDescent="0.25">
      <c r="A1480" s="27"/>
      <c r="F1480" s="6"/>
      <c r="K1480" s="6"/>
      <c r="P1480" s="6"/>
      <c r="U1480" s="6"/>
      <c r="Z1480" s="6"/>
      <c r="AE1480" s="6"/>
      <c r="AJ1480" s="6"/>
      <c r="AO1480" s="6"/>
      <c r="AT1480" s="6"/>
      <c r="AY1480" s="6"/>
      <c r="BD1480" s="6"/>
      <c r="BI1480" s="6"/>
      <c r="BN1480" s="6"/>
      <c r="BS1480" s="6"/>
      <c r="BX1480" s="6"/>
      <c r="CC1480" s="6"/>
      <c r="CH1480" s="6"/>
      <c r="CM1480" s="6"/>
      <c r="CR1480" s="6"/>
      <c r="CW1480" s="6"/>
    </row>
    <row r="1481" spans="1:101" x14ac:dyDescent="0.25">
      <c r="A1481" s="27"/>
      <c r="F1481" s="6"/>
      <c r="K1481" s="6"/>
      <c r="P1481" s="6"/>
      <c r="U1481" s="6"/>
      <c r="Z1481" s="6"/>
      <c r="AE1481" s="6"/>
      <c r="AJ1481" s="6"/>
      <c r="AO1481" s="6"/>
      <c r="AT1481" s="6"/>
      <c r="AY1481" s="6"/>
      <c r="BD1481" s="6"/>
      <c r="BI1481" s="6"/>
      <c r="BN1481" s="6"/>
      <c r="BS1481" s="6"/>
      <c r="BX1481" s="6"/>
      <c r="CC1481" s="6"/>
      <c r="CH1481" s="6"/>
      <c r="CM1481" s="6"/>
      <c r="CR1481" s="6"/>
      <c r="CW1481" s="6"/>
    </row>
    <row r="1482" spans="1:101" x14ac:dyDescent="0.25">
      <c r="A1482" s="27"/>
      <c r="F1482" s="6"/>
      <c r="K1482" s="6"/>
      <c r="P1482" s="6"/>
      <c r="U1482" s="6"/>
      <c r="Z1482" s="6"/>
      <c r="AE1482" s="6"/>
      <c r="AJ1482" s="6"/>
      <c r="AO1482" s="6"/>
      <c r="AT1482" s="6"/>
      <c r="AY1482" s="6"/>
      <c r="BD1482" s="6"/>
      <c r="BI1482" s="6"/>
      <c r="BN1482" s="6"/>
      <c r="BS1482" s="6"/>
      <c r="BX1482" s="6"/>
      <c r="CC1482" s="6"/>
      <c r="CH1482" s="6"/>
      <c r="CM1482" s="6"/>
      <c r="CR1482" s="6"/>
      <c r="CW1482" s="6"/>
    </row>
    <row r="1483" spans="1:101" x14ac:dyDescent="0.25">
      <c r="A1483" s="27"/>
      <c r="F1483" s="6"/>
      <c r="K1483" s="6"/>
      <c r="P1483" s="6"/>
      <c r="U1483" s="6"/>
      <c r="Z1483" s="6"/>
      <c r="AE1483" s="6"/>
      <c r="AJ1483" s="6"/>
      <c r="AO1483" s="6"/>
      <c r="AT1483" s="6"/>
      <c r="AY1483" s="6"/>
      <c r="BD1483" s="6"/>
      <c r="BI1483" s="6"/>
      <c r="BN1483" s="6"/>
      <c r="BS1483" s="6"/>
      <c r="BX1483" s="6"/>
      <c r="CC1483" s="6"/>
      <c r="CH1483" s="6"/>
      <c r="CM1483" s="6"/>
      <c r="CR1483" s="6"/>
      <c r="CW1483" s="6"/>
    </row>
    <row r="1484" spans="1:101" x14ac:dyDescent="0.25">
      <c r="A1484" s="27"/>
      <c r="F1484" s="6"/>
      <c r="K1484" s="6"/>
      <c r="P1484" s="6"/>
      <c r="U1484" s="6"/>
      <c r="Z1484" s="6"/>
      <c r="AE1484" s="6"/>
      <c r="AJ1484" s="6"/>
      <c r="AO1484" s="6"/>
      <c r="AT1484" s="6"/>
      <c r="AY1484" s="6"/>
      <c r="BD1484" s="6"/>
      <c r="BI1484" s="6"/>
      <c r="BN1484" s="6"/>
      <c r="BS1484" s="6"/>
      <c r="BX1484" s="6"/>
      <c r="CC1484" s="6"/>
      <c r="CH1484" s="6"/>
      <c r="CM1484" s="6"/>
      <c r="CR1484" s="6"/>
      <c r="CW1484" s="6"/>
    </row>
    <row r="1485" spans="1:101" x14ac:dyDescent="0.25">
      <c r="A1485" s="27"/>
      <c r="F1485" s="6"/>
      <c r="K1485" s="6"/>
      <c r="P1485" s="6"/>
      <c r="U1485" s="6"/>
      <c r="Z1485" s="6"/>
      <c r="AE1485" s="6"/>
      <c r="AJ1485" s="6"/>
      <c r="AO1485" s="6"/>
      <c r="AT1485" s="6"/>
      <c r="AY1485" s="6"/>
      <c r="BD1485" s="6"/>
      <c r="BI1485" s="6"/>
      <c r="BN1485" s="6"/>
      <c r="BS1485" s="6"/>
      <c r="BX1485" s="6"/>
      <c r="CC1485" s="6"/>
      <c r="CH1485" s="6"/>
      <c r="CM1485" s="6"/>
      <c r="CR1485" s="6"/>
      <c r="CW1485" s="6"/>
    </row>
    <row r="1486" spans="1:101" x14ac:dyDescent="0.25">
      <c r="A1486" s="27"/>
      <c r="F1486" s="6"/>
      <c r="K1486" s="6"/>
      <c r="P1486" s="6"/>
      <c r="U1486" s="6"/>
      <c r="Z1486" s="6"/>
      <c r="AE1486" s="6"/>
      <c r="AJ1486" s="6"/>
      <c r="AO1486" s="6"/>
      <c r="AT1486" s="6"/>
      <c r="AY1486" s="6"/>
      <c r="BD1486" s="6"/>
      <c r="BI1486" s="6"/>
      <c r="BN1486" s="6"/>
      <c r="BS1486" s="6"/>
      <c r="BX1486" s="6"/>
      <c r="CC1486" s="6"/>
      <c r="CH1486" s="6"/>
      <c r="CM1486" s="6"/>
      <c r="CR1486" s="6"/>
      <c r="CW1486" s="6"/>
    </row>
    <row r="1487" spans="1:101" x14ac:dyDescent="0.25">
      <c r="A1487" s="27"/>
      <c r="F1487" s="6"/>
      <c r="K1487" s="6"/>
      <c r="P1487" s="6"/>
      <c r="U1487" s="6"/>
      <c r="Z1487" s="6"/>
      <c r="AE1487" s="6"/>
      <c r="AJ1487" s="6"/>
      <c r="AO1487" s="6"/>
      <c r="AT1487" s="6"/>
      <c r="AY1487" s="6"/>
      <c r="BD1487" s="6"/>
      <c r="BI1487" s="6"/>
      <c r="BN1487" s="6"/>
      <c r="BS1487" s="6"/>
      <c r="BX1487" s="6"/>
      <c r="CC1487" s="6"/>
      <c r="CH1487" s="6"/>
      <c r="CM1487" s="6"/>
      <c r="CR1487" s="6"/>
      <c r="CW1487" s="6"/>
    </row>
    <row r="1488" spans="1:101" x14ac:dyDescent="0.25">
      <c r="A1488" s="27"/>
      <c r="F1488" s="6"/>
      <c r="K1488" s="6"/>
      <c r="P1488" s="6"/>
      <c r="U1488" s="6"/>
      <c r="Z1488" s="6"/>
      <c r="AE1488" s="6"/>
      <c r="AJ1488" s="6"/>
      <c r="AO1488" s="6"/>
      <c r="AT1488" s="6"/>
      <c r="AY1488" s="6"/>
      <c r="BD1488" s="6"/>
      <c r="BI1488" s="6"/>
      <c r="BN1488" s="6"/>
      <c r="BS1488" s="6"/>
      <c r="BX1488" s="6"/>
      <c r="CC1488" s="6"/>
      <c r="CH1488" s="6"/>
      <c r="CM1488" s="6"/>
      <c r="CR1488" s="6"/>
      <c r="CW1488" s="6"/>
    </row>
    <row r="1489" spans="1:101" x14ac:dyDescent="0.25">
      <c r="A1489" s="27"/>
      <c r="F1489" s="6"/>
      <c r="K1489" s="6"/>
      <c r="P1489" s="6"/>
      <c r="U1489" s="6"/>
      <c r="Z1489" s="6"/>
      <c r="AE1489" s="6"/>
      <c r="AJ1489" s="6"/>
      <c r="AO1489" s="6"/>
      <c r="AT1489" s="6"/>
      <c r="AY1489" s="6"/>
      <c r="BD1489" s="6"/>
      <c r="BI1489" s="6"/>
      <c r="BN1489" s="6"/>
      <c r="BS1489" s="6"/>
      <c r="BX1489" s="6"/>
      <c r="CC1489" s="6"/>
      <c r="CH1489" s="6"/>
      <c r="CM1489" s="6"/>
      <c r="CR1489" s="6"/>
      <c r="CW1489" s="6"/>
    </row>
    <row r="1490" spans="1:101" x14ac:dyDescent="0.25">
      <c r="A1490" s="27"/>
      <c r="F1490" s="6"/>
      <c r="K1490" s="6"/>
      <c r="P1490" s="6"/>
      <c r="U1490" s="6"/>
      <c r="Z1490" s="6"/>
      <c r="AE1490" s="6"/>
      <c r="AJ1490" s="6"/>
      <c r="AO1490" s="6"/>
      <c r="AT1490" s="6"/>
      <c r="AY1490" s="6"/>
      <c r="BD1490" s="6"/>
      <c r="BI1490" s="6"/>
      <c r="BN1490" s="6"/>
      <c r="BS1490" s="6"/>
      <c r="BX1490" s="6"/>
      <c r="CC1490" s="6"/>
      <c r="CH1490" s="6"/>
      <c r="CM1490" s="6"/>
      <c r="CR1490" s="6"/>
      <c r="CW1490" s="6"/>
    </row>
    <row r="1491" spans="1:101" x14ac:dyDescent="0.25">
      <c r="A1491" s="27"/>
      <c r="F1491" s="6"/>
      <c r="K1491" s="6"/>
      <c r="P1491" s="6"/>
      <c r="U1491" s="6"/>
      <c r="Z1491" s="6"/>
      <c r="AE1491" s="6"/>
      <c r="AJ1491" s="6"/>
      <c r="AO1491" s="6"/>
      <c r="AT1491" s="6"/>
      <c r="AY1491" s="6"/>
      <c r="BD1491" s="6"/>
      <c r="BI1491" s="6"/>
      <c r="BN1491" s="6"/>
      <c r="BS1491" s="6"/>
      <c r="BX1491" s="6"/>
      <c r="CC1491" s="6"/>
      <c r="CH1491" s="6"/>
      <c r="CM1491" s="6"/>
      <c r="CR1491" s="6"/>
      <c r="CW1491" s="6"/>
    </row>
    <row r="1492" spans="1:101" x14ac:dyDescent="0.25">
      <c r="A1492" s="27"/>
      <c r="F1492" s="6"/>
      <c r="K1492" s="6"/>
      <c r="P1492" s="6"/>
      <c r="U1492" s="6"/>
      <c r="Z1492" s="6"/>
      <c r="AE1492" s="6"/>
      <c r="AJ1492" s="6"/>
      <c r="AO1492" s="6"/>
      <c r="AT1492" s="6"/>
      <c r="AY1492" s="6"/>
      <c r="BD1492" s="6"/>
      <c r="BI1492" s="6"/>
      <c r="BN1492" s="6"/>
      <c r="BS1492" s="6"/>
      <c r="BX1492" s="6"/>
      <c r="CC1492" s="6"/>
      <c r="CH1492" s="6"/>
      <c r="CM1492" s="6"/>
      <c r="CR1492" s="6"/>
      <c r="CW1492" s="6"/>
    </row>
    <row r="1493" spans="1:101" x14ac:dyDescent="0.25">
      <c r="A1493" s="27"/>
      <c r="F1493" s="6"/>
      <c r="K1493" s="6"/>
      <c r="P1493" s="6"/>
      <c r="U1493" s="6"/>
      <c r="Z1493" s="6"/>
      <c r="AE1493" s="6"/>
      <c r="AJ1493" s="6"/>
      <c r="AO1493" s="6"/>
      <c r="AT1493" s="6"/>
      <c r="AY1493" s="6"/>
      <c r="BD1493" s="6"/>
      <c r="BI1493" s="6"/>
      <c r="BN1493" s="6"/>
      <c r="BS1493" s="6"/>
      <c r="BX1493" s="6"/>
      <c r="CC1493" s="6"/>
      <c r="CH1493" s="6"/>
      <c r="CM1493" s="6"/>
      <c r="CR1493" s="6"/>
      <c r="CW1493" s="6"/>
    </row>
    <row r="1494" spans="1:101" x14ac:dyDescent="0.25">
      <c r="A1494" s="27"/>
      <c r="F1494" s="6"/>
      <c r="K1494" s="6"/>
      <c r="P1494" s="6"/>
      <c r="U1494" s="6"/>
      <c r="Z1494" s="6"/>
      <c r="AE1494" s="6"/>
      <c r="AJ1494" s="6"/>
      <c r="AO1494" s="6"/>
      <c r="AT1494" s="6"/>
      <c r="AY1494" s="6"/>
      <c r="BD1494" s="6"/>
      <c r="BI1494" s="6"/>
      <c r="BN1494" s="6"/>
      <c r="BS1494" s="6"/>
      <c r="BX1494" s="6"/>
      <c r="CC1494" s="6"/>
      <c r="CH1494" s="6"/>
      <c r="CM1494" s="6"/>
      <c r="CR1494" s="6"/>
      <c r="CW1494" s="6"/>
    </row>
    <row r="1495" spans="1:101" x14ac:dyDescent="0.25">
      <c r="A1495" s="27"/>
      <c r="F1495" s="6"/>
      <c r="K1495" s="6"/>
      <c r="P1495" s="6"/>
      <c r="U1495" s="6"/>
      <c r="Z1495" s="6"/>
      <c r="AE1495" s="6"/>
      <c r="AJ1495" s="6"/>
      <c r="AO1495" s="6"/>
      <c r="AT1495" s="6"/>
      <c r="AY1495" s="6"/>
      <c r="BD1495" s="6"/>
      <c r="BI1495" s="6"/>
      <c r="BN1495" s="6"/>
      <c r="BS1495" s="6"/>
      <c r="BX1495" s="6"/>
      <c r="CC1495" s="6"/>
      <c r="CH1495" s="6"/>
      <c r="CM1495" s="6"/>
      <c r="CR1495" s="6"/>
      <c r="CW1495" s="6"/>
    </row>
    <row r="1496" spans="1:101" x14ac:dyDescent="0.25">
      <c r="A1496" s="27"/>
      <c r="F1496" s="6"/>
      <c r="K1496" s="6"/>
      <c r="P1496" s="6"/>
      <c r="U1496" s="6"/>
      <c r="Z1496" s="6"/>
      <c r="AE1496" s="6"/>
      <c r="AJ1496" s="6"/>
      <c r="AO1496" s="6"/>
      <c r="AT1496" s="6"/>
      <c r="AY1496" s="6"/>
      <c r="BD1496" s="6"/>
      <c r="BI1496" s="6"/>
      <c r="BN1496" s="6"/>
      <c r="BS1496" s="6"/>
      <c r="BX1496" s="6"/>
      <c r="CC1496" s="6"/>
      <c r="CH1496" s="6"/>
      <c r="CM1496" s="6"/>
      <c r="CR1496" s="6"/>
      <c r="CW1496" s="6"/>
    </row>
    <row r="1497" spans="1:101" x14ac:dyDescent="0.25">
      <c r="A1497" s="27"/>
      <c r="F1497" s="6"/>
      <c r="K1497" s="6"/>
      <c r="P1497" s="6"/>
      <c r="U1497" s="6"/>
      <c r="Z1497" s="6"/>
      <c r="AE1497" s="6"/>
      <c r="AJ1497" s="6"/>
      <c r="AO1497" s="6"/>
      <c r="AT1497" s="6"/>
      <c r="AY1497" s="6"/>
      <c r="BD1497" s="6"/>
      <c r="BI1497" s="6"/>
      <c r="BN1497" s="6"/>
      <c r="BS1497" s="6"/>
      <c r="BX1497" s="6"/>
      <c r="CC1497" s="6"/>
      <c r="CH1497" s="6"/>
      <c r="CM1497" s="6"/>
      <c r="CR1497" s="6"/>
      <c r="CW1497" s="6"/>
    </row>
    <row r="1498" spans="1:101" x14ac:dyDescent="0.25">
      <c r="A1498" s="27"/>
      <c r="F1498" s="6"/>
      <c r="K1498" s="6"/>
      <c r="P1498" s="6"/>
      <c r="U1498" s="6"/>
      <c r="Z1498" s="6"/>
      <c r="AE1498" s="6"/>
      <c r="AJ1498" s="6"/>
      <c r="AO1498" s="6"/>
      <c r="AT1498" s="6"/>
      <c r="AY1498" s="6"/>
      <c r="BD1498" s="6"/>
      <c r="BI1498" s="6"/>
      <c r="BN1498" s="6"/>
      <c r="BS1498" s="6"/>
      <c r="BX1498" s="6"/>
      <c r="CC1498" s="6"/>
      <c r="CH1498" s="6"/>
      <c r="CM1498" s="6"/>
      <c r="CR1498" s="6"/>
      <c r="CW1498" s="6"/>
    </row>
    <row r="1499" spans="1:101" x14ac:dyDescent="0.25">
      <c r="A1499" s="27"/>
      <c r="F1499" s="6"/>
      <c r="K1499" s="6"/>
      <c r="P1499" s="6"/>
      <c r="U1499" s="6"/>
      <c r="Z1499" s="6"/>
      <c r="AE1499" s="6"/>
      <c r="AJ1499" s="6"/>
      <c r="AO1499" s="6"/>
      <c r="AT1499" s="6"/>
      <c r="AY1499" s="6"/>
      <c r="BD1499" s="6"/>
      <c r="BI1499" s="6"/>
      <c r="BN1499" s="6"/>
      <c r="BS1499" s="6"/>
      <c r="BX1499" s="6"/>
      <c r="CC1499" s="6"/>
      <c r="CH1499" s="6"/>
      <c r="CM1499" s="6"/>
      <c r="CR1499" s="6"/>
      <c r="CW1499" s="6"/>
    </row>
    <row r="1500" spans="1:101" x14ac:dyDescent="0.25">
      <c r="A1500" s="27"/>
      <c r="F1500" s="6"/>
      <c r="K1500" s="6"/>
      <c r="P1500" s="6"/>
      <c r="U1500" s="6"/>
      <c r="Z1500" s="6"/>
      <c r="AE1500" s="6"/>
      <c r="AJ1500" s="6"/>
      <c r="AO1500" s="6"/>
      <c r="AT1500" s="6"/>
      <c r="AY1500" s="6"/>
      <c r="BD1500" s="6"/>
      <c r="BI1500" s="6"/>
      <c r="BN1500" s="6"/>
      <c r="BS1500" s="6"/>
      <c r="BX1500" s="6"/>
      <c r="CC1500" s="6"/>
      <c r="CH1500" s="6"/>
      <c r="CM1500" s="6"/>
      <c r="CR1500" s="6"/>
      <c r="CW1500" s="6"/>
    </row>
    <row r="1501" spans="1:101" x14ac:dyDescent="0.25">
      <c r="A1501" s="27"/>
      <c r="F1501" s="6"/>
      <c r="K1501" s="6"/>
      <c r="P1501" s="6"/>
      <c r="U1501" s="6"/>
      <c r="Z1501" s="6"/>
      <c r="AE1501" s="6"/>
      <c r="AJ1501" s="6"/>
      <c r="AO1501" s="6"/>
      <c r="AT1501" s="6"/>
      <c r="AY1501" s="6"/>
      <c r="BD1501" s="6"/>
      <c r="BI1501" s="6"/>
      <c r="BN1501" s="6"/>
      <c r="BS1501" s="6"/>
      <c r="BX1501" s="6"/>
      <c r="CC1501" s="6"/>
      <c r="CH1501" s="6"/>
      <c r="CM1501" s="6"/>
      <c r="CR1501" s="6"/>
      <c r="CW1501" s="6"/>
    </row>
    <row r="1502" spans="1:101" x14ac:dyDescent="0.25">
      <c r="A1502" s="27"/>
      <c r="F1502" s="6"/>
      <c r="K1502" s="6"/>
      <c r="P1502" s="6"/>
      <c r="U1502" s="6"/>
      <c r="Z1502" s="6"/>
      <c r="AE1502" s="6"/>
      <c r="AJ1502" s="6"/>
      <c r="AO1502" s="6"/>
      <c r="AT1502" s="6"/>
      <c r="AY1502" s="6"/>
      <c r="BD1502" s="6"/>
      <c r="BI1502" s="6"/>
      <c r="BN1502" s="6"/>
      <c r="BS1502" s="6"/>
      <c r="BX1502" s="6"/>
      <c r="CC1502" s="6"/>
      <c r="CH1502" s="6"/>
      <c r="CM1502" s="6"/>
      <c r="CR1502" s="6"/>
      <c r="CW1502" s="6"/>
    </row>
    <row r="1503" spans="1:101" x14ac:dyDescent="0.25">
      <c r="A1503" s="27"/>
      <c r="F1503" s="6"/>
      <c r="K1503" s="6"/>
      <c r="P1503" s="6"/>
      <c r="U1503" s="6"/>
      <c r="Z1503" s="6"/>
      <c r="AE1503" s="6"/>
      <c r="AJ1503" s="6"/>
      <c r="AO1503" s="6"/>
      <c r="AT1503" s="6"/>
      <c r="AY1503" s="6"/>
      <c r="BD1503" s="6"/>
      <c r="BI1503" s="6"/>
      <c r="BN1503" s="6"/>
      <c r="BS1503" s="6"/>
      <c r="BX1503" s="6"/>
      <c r="CC1503" s="6"/>
      <c r="CH1503" s="6"/>
      <c r="CM1503" s="6"/>
      <c r="CR1503" s="6"/>
      <c r="CW1503" s="6"/>
    </row>
    <row r="1504" spans="1:101" x14ac:dyDescent="0.25">
      <c r="A1504" s="27"/>
      <c r="F1504" s="6"/>
      <c r="K1504" s="6"/>
      <c r="P1504" s="6"/>
      <c r="U1504" s="6"/>
      <c r="Z1504" s="6"/>
      <c r="AE1504" s="6"/>
      <c r="AJ1504" s="6"/>
      <c r="AO1504" s="6"/>
      <c r="AT1504" s="6"/>
      <c r="AY1504" s="6"/>
      <c r="BD1504" s="6"/>
      <c r="BI1504" s="6"/>
      <c r="BN1504" s="6"/>
      <c r="BS1504" s="6"/>
      <c r="BX1504" s="6"/>
      <c r="CC1504" s="6"/>
      <c r="CH1504" s="6"/>
      <c r="CM1504" s="6"/>
      <c r="CR1504" s="6"/>
      <c r="CW1504" s="6"/>
    </row>
    <row r="1505" spans="1:101" x14ac:dyDescent="0.25">
      <c r="A1505" s="27"/>
      <c r="F1505" s="6"/>
      <c r="K1505" s="6"/>
      <c r="P1505" s="6"/>
      <c r="U1505" s="6"/>
      <c r="Z1505" s="6"/>
      <c r="AE1505" s="6"/>
      <c r="AJ1505" s="6"/>
      <c r="AO1505" s="6"/>
      <c r="AT1505" s="6"/>
      <c r="AY1505" s="6"/>
      <c r="BD1505" s="6"/>
      <c r="BI1505" s="6"/>
      <c r="BN1505" s="6"/>
      <c r="BS1505" s="6"/>
      <c r="BX1505" s="6"/>
      <c r="CC1505" s="6"/>
      <c r="CH1505" s="6"/>
      <c r="CM1505" s="6"/>
      <c r="CR1505" s="6"/>
      <c r="CW1505" s="6"/>
    </row>
    <row r="1506" spans="1:101" x14ac:dyDescent="0.25">
      <c r="A1506" s="27"/>
      <c r="F1506" s="6"/>
      <c r="K1506" s="6"/>
      <c r="P1506" s="6"/>
      <c r="U1506" s="6"/>
      <c r="Z1506" s="6"/>
      <c r="AE1506" s="6"/>
      <c r="AJ1506" s="6"/>
      <c r="AO1506" s="6"/>
      <c r="AT1506" s="6"/>
      <c r="AY1506" s="6"/>
      <c r="BD1506" s="6"/>
      <c r="BI1506" s="6"/>
      <c r="BN1506" s="6"/>
      <c r="BS1506" s="6"/>
      <c r="BX1506" s="6"/>
      <c r="CC1506" s="6"/>
      <c r="CH1506" s="6"/>
      <c r="CM1506" s="6"/>
      <c r="CR1506" s="6"/>
      <c r="CW1506" s="6"/>
    </row>
    <row r="1507" spans="1:101" x14ac:dyDescent="0.25">
      <c r="A1507" s="27"/>
      <c r="F1507" s="6"/>
      <c r="K1507" s="6"/>
      <c r="P1507" s="6"/>
      <c r="U1507" s="6"/>
      <c r="Z1507" s="6"/>
      <c r="AE1507" s="6"/>
      <c r="AJ1507" s="6"/>
      <c r="AO1507" s="6"/>
      <c r="AT1507" s="6"/>
      <c r="AY1507" s="6"/>
      <c r="BD1507" s="6"/>
      <c r="BI1507" s="6"/>
      <c r="BN1507" s="6"/>
      <c r="BS1507" s="6"/>
      <c r="BX1507" s="6"/>
      <c r="CC1507" s="6"/>
      <c r="CH1507" s="6"/>
      <c r="CM1507" s="6"/>
      <c r="CR1507" s="6"/>
      <c r="CW1507" s="6"/>
    </row>
    <row r="1508" spans="1:101" x14ac:dyDescent="0.25">
      <c r="A1508" s="27"/>
      <c r="F1508" s="6"/>
      <c r="K1508" s="6"/>
      <c r="P1508" s="6"/>
      <c r="U1508" s="6"/>
      <c r="Z1508" s="6"/>
      <c r="AE1508" s="6"/>
      <c r="AJ1508" s="6"/>
      <c r="AO1508" s="6"/>
      <c r="AT1508" s="6"/>
      <c r="AY1508" s="6"/>
      <c r="BD1508" s="6"/>
      <c r="BI1508" s="6"/>
      <c r="BN1508" s="6"/>
      <c r="BS1508" s="6"/>
      <c r="BX1508" s="6"/>
      <c r="CC1508" s="6"/>
      <c r="CH1508" s="6"/>
      <c r="CM1508" s="6"/>
      <c r="CR1508" s="6"/>
      <c r="CW1508" s="6"/>
    </row>
    <row r="1509" spans="1:101" x14ac:dyDescent="0.25">
      <c r="A1509" s="27"/>
      <c r="F1509" s="6"/>
      <c r="K1509" s="6"/>
      <c r="P1509" s="6"/>
      <c r="U1509" s="6"/>
      <c r="Z1509" s="6"/>
      <c r="AE1509" s="6"/>
      <c r="AJ1509" s="6"/>
      <c r="AO1509" s="6"/>
      <c r="AT1509" s="6"/>
      <c r="AY1509" s="6"/>
      <c r="BD1509" s="6"/>
      <c r="BI1509" s="6"/>
      <c r="BN1509" s="6"/>
      <c r="BS1509" s="6"/>
      <c r="BX1509" s="6"/>
      <c r="CC1509" s="6"/>
      <c r="CH1509" s="6"/>
      <c r="CM1509" s="6"/>
      <c r="CR1509" s="6"/>
      <c r="CW1509" s="6"/>
    </row>
    <row r="1510" spans="1:101" x14ac:dyDescent="0.25">
      <c r="A1510" s="27"/>
      <c r="F1510" s="6"/>
      <c r="K1510" s="6"/>
      <c r="P1510" s="6"/>
      <c r="U1510" s="6"/>
      <c r="Z1510" s="6"/>
      <c r="AE1510" s="6"/>
      <c r="AJ1510" s="6"/>
      <c r="AO1510" s="6"/>
      <c r="AT1510" s="6"/>
      <c r="AY1510" s="6"/>
      <c r="BD1510" s="6"/>
      <c r="BI1510" s="6"/>
      <c r="BN1510" s="6"/>
      <c r="BS1510" s="6"/>
      <c r="BX1510" s="6"/>
      <c r="CC1510" s="6"/>
      <c r="CH1510" s="6"/>
      <c r="CM1510" s="6"/>
      <c r="CR1510" s="6"/>
      <c r="CW1510" s="6"/>
    </row>
    <row r="1511" spans="1:101" x14ac:dyDescent="0.25">
      <c r="A1511" s="27"/>
      <c r="F1511" s="6"/>
      <c r="K1511" s="6"/>
      <c r="P1511" s="6"/>
      <c r="U1511" s="6"/>
      <c r="Z1511" s="6"/>
      <c r="AE1511" s="6"/>
      <c r="AJ1511" s="6"/>
      <c r="AO1511" s="6"/>
      <c r="AT1511" s="6"/>
      <c r="AY1511" s="6"/>
      <c r="BD1511" s="6"/>
      <c r="BI1511" s="6"/>
      <c r="BN1511" s="6"/>
      <c r="BS1511" s="6"/>
      <c r="BX1511" s="6"/>
      <c r="CC1511" s="6"/>
      <c r="CH1511" s="6"/>
      <c r="CM1511" s="6"/>
      <c r="CR1511" s="6"/>
      <c r="CW1511" s="6"/>
    </row>
    <row r="1512" spans="1:101" x14ac:dyDescent="0.25">
      <c r="A1512" s="27"/>
      <c r="F1512" s="6"/>
      <c r="K1512" s="6"/>
      <c r="P1512" s="6"/>
      <c r="U1512" s="6"/>
      <c r="Z1512" s="6"/>
      <c r="AE1512" s="6"/>
      <c r="AJ1512" s="6"/>
      <c r="AO1512" s="6"/>
      <c r="AT1512" s="6"/>
      <c r="AY1512" s="6"/>
      <c r="BD1512" s="6"/>
      <c r="BI1512" s="6"/>
      <c r="BN1512" s="6"/>
      <c r="BS1512" s="6"/>
      <c r="BX1512" s="6"/>
      <c r="CC1512" s="6"/>
      <c r="CH1512" s="6"/>
      <c r="CM1512" s="6"/>
      <c r="CR1512" s="6"/>
      <c r="CW1512" s="6"/>
    </row>
    <row r="1513" spans="1:101" x14ac:dyDescent="0.25">
      <c r="A1513" s="27"/>
      <c r="F1513" s="6"/>
      <c r="K1513" s="6"/>
      <c r="P1513" s="6"/>
      <c r="U1513" s="6"/>
      <c r="Z1513" s="6"/>
      <c r="AE1513" s="6"/>
      <c r="AJ1513" s="6"/>
      <c r="AO1513" s="6"/>
      <c r="AT1513" s="6"/>
      <c r="AY1513" s="6"/>
      <c r="BD1513" s="6"/>
      <c r="BI1513" s="6"/>
      <c r="BN1513" s="6"/>
      <c r="BS1513" s="6"/>
      <c r="BX1513" s="6"/>
      <c r="CC1513" s="6"/>
      <c r="CH1513" s="6"/>
      <c r="CM1513" s="6"/>
      <c r="CR1513" s="6"/>
      <c r="CW1513" s="6"/>
    </row>
    <row r="1514" spans="1:101" x14ac:dyDescent="0.25">
      <c r="A1514" s="27"/>
      <c r="F1514" s="6"/>
      <c r="K1514" s="6"/>
      <c r="P1514" s="6"/>
      <c r="U1514" s="6"/>
      <c r="Z1514" s="6"/>
      <c r="AE1514" s="6"/>
      <c r="AJ1514" s="6"/>
      <c r="AO1514" s="6"/>
      <c r="AT1514" s="6"/>
      <c r="AY1514" s="6"/>
      <c r="BD1514" s="6"/>
      <c r="BI1514" s="6"/>
      <c r="BN1514" s="6"/>
      <c r="BS1514" s="6"/>
      <c r="BX1514" s="6"/>
      <c r="CC1514" s="6"/>
      <c r="CH1514" s="6"/>
      <c r="CM1514" s="6"/>
      <c r="CR1514" s="6"/>
      <c r="CW1514" s="6"/>
    </row>
    <row r="1515" spans="1:101" x14ac:dyDescent="0.25">
      <c r="A1515" s="27"/>
      <c r="F1515" s="6"/>
      <c r="K1515" s="6"/>
      <c r="P1515" s="6"/>
      <c r="U1515" s="6"/>
      <c r="Z1515" s="6"/>
      <c r="AE1515" s="6"/>
      <c r="AJ1515" s="6"/>
      <c r="AO1515" s="6"/>
      <c r="AT1515" s="6"/>
      <c r="AY1515" s="6"/>
      <c r="BD1515" s="6"/>
      <c r="BI1515" s="6"/>
      <c r="BN1515" s="6"/>
      <c r="BS1515" s="6"/>
      <c r="BX1515" s="6"/>
      <c r="CC1515" s="6"/>
      <c r="CH1515" s="6"/>
      <c r="CM1515" s="6"/>
      <c r="CR1515" s="6"/>
      <c r="CW1515" s="6"/>
    </row>
    <row r="1516" spans="1:101" x14ac:dyDescent="0.25">
      <c r="A1516" s="27"/>
      <c r="F1516" s="6"/>
      <c r="K1516" s="6"/>
      <c r="P1516" s="6"/>
      <c r="U1516" s="6"/>
      <c r="Z1516" s="6"/>
      <c r="AE1516" s="6"/>
      <c r="AJ1516" s="6"/>
      <c r="AO1516" s="6"/>
      <c r="AT1516" s="6"/>
      <c r="AY1516" s="6"/>
      <c r="BD1516" s="6"/>
      <c r="BI1516" s="6"/>
      <c r="BN1516" s="6"/>
      <c r="BS1516" s="6"/>
      <c r="BX1516" s="6"/>
      <c r="CC1516" s="6"/>
      <c r="CH1516" s="6"/>
      <c r="CM1516" s="6"/>
      <c r="CR1516" s="6"/>
      <c r="CW1516" s="6"/>
    </row>
    <row r="1517" spans="1:101" x14ac:dyDescent="0.25">
      <c r="A1517" s="27"/>
      <c r="F1517" s="6"/>
      <c r="K1517" s="6"/>
      <c r="P1517" s="6"/>
      <c r="U1517" s="6"/>
      <c r="Z1517" s="6"/>
      <c r="AE1517" s="6"/>
      <c r="AJ1517" s="6"/>
      <c r="AO1517" s="6"/>
      <c r="AT1517" s="6"/>
      <c r="AY1517" s="6"/>
      <c r="BD1517" s="6"/>
      <c r="BI1517" s="6"/>
      <c r="BN1517" s="6"/>
      <c r="BS1517" s="6"/>
      <c r="BX1517" s="6"/>
      <c r="CC1517" s="6"/>
      <c r="CH1517" s="6"/>
      <c r="CM1517" s="6"/>
      <c r="CR1517" s="6"/>
      <c r="CW1517" s="6"/>
    </row>
    <row r="1518" spans="1:101" x14ac:dyDescent="0.25">
      <c r="A1518" s="27"/>
      <c r="F1518" s="6"/>
      <c r="K1518" s="6"/>
      <c r="P1518" s="6"/>
      <c r="U1518" s="6"/>
      <c r="Z1518" s="6"/>
      <c r="AE1518" s="6"/>
      <c r="AJ1518" s="6"/>
      <c r="AO1518" s="6"/>
      <c r="AT1518" s="6"/>
      <c r="AY1518" s="6"/>
      <c r="BD1518" s="6"/>
      <c r="BI1518" s="6"/>
      <c r="BN1518" s="6"/>
      <c r="BS1518" s="6"/>
      <c r="BX1518" s="6"/>
      <c r="CC1518" s="6"/>
      <c r="CH1518" s="6"/>
      <c r="CM1518" s="6"/>
      <c r="CR1518" s="6"/>
      <c r="CW1518" s="6"/>
    </row>
    <row r="1519" spans="1:101" x14ac:dyDescent="0.25">
      <c r="A1519" s="27"/>
      <c r="F1519" s="6"/>
      <c r="K1519" s="6"/>
      <c r="P1519" s="6"/>
      <c r="U1519" s="6"/>
      <c r="Z1519" s="6"/>
      <c r="AE1519" s="6"/>
      <c r="AJ1519" s="6"/>
      <c r="AO1519" s="6"/>
      <c r="AT1519" s="6"/>
      <c r="AY1519" s="6"/>
      <c r="BD1519" s="6"/>
      <c r="BI1519" s="6"/>
      <c r="BN1519" s="6"/>
      <c r="BS1519" s="6"/>
      <c r="BX1519" s="6"/>
      <c r="CC1519" s="6"/>
      <c r="CH1519" s="6"/>
      <c r="CM1519" s="6"/>
      <c r="CR1519" s="6"/>
      <c r="CW1519" s="6"/>
    </row>
    <row r="1520" spans="1:101" x14ac:dyDescent="0.25">
      <c r="A1520" s="27"/>
      <c r="F1520" s="6"/>
      <c r="K1520" s="6"/>
      <c r="P1520" s="6"/>
      <c r="U1520" s="6"/>
      <c r="Z1520" s="6"/>
      <c r="AE1520" s="6"/>
      <c r="AJ1520" s="6"/>
      <c r="AO1520" s="6"/>
      <c r="AT1520" s="6"/>
      <c r="AY1520" s="6"/>
      <c r="BD1520" s="6"/>
      <c r="BI1520" s="6"/>
      <c r="BN1520" s="6"/>
      <c r="BS1520" s="6"/>
      <c r="BX1520" s="6"/>
      <c r="CC1520" s="6"/>
      <c r="CH1520" s="6"/>
      <c r="CM1520" s="6"/>
      <c r="CR1520" s="6"/>
      <c r="CW1520" s="6"/>
    </row>
    <row r="1521" spans="1:101" x14ac:dyDescent="0.25">
      <c r="A1521" s="27"/>
      <c r="F1521" s="6"/>
      <c r="K1521" s="6"/>
      <c r="P1521" s="6"/>
      <c r="U1521" s="6"/>
      <c r="Z1521" s="6"/>
      <c r="AE1521" s="6"/>
      <c r="AJ1521" s="6"/>
      <c r="AO1521" s="6"/>
      <c r="AT1521" s="6"/>
      <c r="AY1521" s="6"/>
      <c r="BD1521" s="6"/>
      <c r="BI1521" s="6"/>
      <c r="BN1521" s="6"/>
      <c r="BS1521" s="6"/>
      <c r="BX1521" s="6"/>
      <c r="CC1521" s="6"/>
      <c r="CH1521" s="6"/>
      <c r="CM1521" s="6"/>
      <c r="CR1521" s="6"/>
      <c r="CW1521" s="6"/>
    </row>
    <row r="1522" spans="1:101" x14ac:dyDescent="0.25">
      <c r="A1522" s="27"/>
      <c r="F1522" s="6"/>
      <c r="K1522" s="6"/>
      <c r="P1522" s="6"/>
      <c r="U1522" s="6"/>
      <c r="Z1522" s="6"/>
      <c r="AE1522" s="6"/>
      <c r="AJ1522" s="6"/>
      <c r="AO1522" s="6"/>
      <c r="AT1522" s="6"/>
      <c r="AY1522" s="6"/>
      <c r="BD1522" s="6"/>
      <c r="BI1522" s="6"/>
      <c r="BN1522" s="6"/>
      <c r="BS1522" s="6"/>
      <c r="BX1522" s="6"/>
      <c r="CC1522" s="6"/>
      <c r="CH1522" s="6"/>
      <c r="CM1522" s="6"/>
      <c r="CR1522" s="6"/>
      <c r="CW1522" s="6"/>
    </row>
    <row r="1523" spans="1:101" x14ac:dyDescent="0.25">
      <c r="A1523" s="27"/>
      <c r="F1523" s="6"/>
      <c r="K1523" s="6"/>
      <c r="P1523" s="6"/>
      <c r="U1523" s="6"/>
      <c r="Z1523" s="6"/>
      <c r="AE1523" s="6"/>
      <c r="AJ1523" s="6"/>
      <c r="AO1523" s="6"/>
      <c r="AT1523" s="6"/>
      <c r="AY1523" s="6"/>
      <c r="BD1523" s="6"/>
      <c r="BI1523" s="6"/>
      <c r="BN1523" s="6"/>
      <c r="BS1523" s="6"/>
      <c r="BX1523" s="6"/>
      <c r="CC1523" s="6"/>
      <c r="CH1523" s="6"/>
      <c r="CM1523" s="6"/>
      <c r="CR1523" s="6"/>
      <c r="CW1523" s="6"/>
    </row>
    <row r="1524" spans="1:101" x14ac:dyDescent="0.25">
      <c r="A1524" s="27"/>
      <c r="F1524" s="6"/>
      <c r="K1524" s="6"/>
      <c r="P1524" s="6"/>
      <c r="U1524" s="6"/>
      <c r="Z1524" s="6"/>
      <c r="AE1524" s="6"/>
      <c r="AJ1524" s="6"/>
      <c r="AO1524" s="6"/>
      <c r="AT1524" s="6"/>
      <c r="AY1524" s="6"/>
      <c r="BD1524" s="6"/>
      <c r="BI1524" s="6"/>
      <c r="BN1524" s="6"/>
      <c r="BS1524" s="6"/>
      <c r="BX1524" s="6"/>
      <c r="CC1524" s="6"/>
      <c r="CH1524" s="6"/>
      <c r="CM1524" s="6"/>
      <c r="CR1524" s="6"/>
      <c r="CW1524" s="6"/>
    </row>
    <row r="1525" spans="1:101" x14ac:dyDescent="0.25">
      <c r="A1525" s="27"/>
      <c r="F1525" s="6"/>
      <c r="K1525" s="6"/>
      <c r="P1525" s="6"/>
      <c r="U1525" s="6"/>
      <c r="Z1525" s="6"/>
      <c r="AE1525" s="6"/>
      <c r="AJ1525" s="6"/>
      <c r="AO1525" s="6"/>
      <c r="AT1525" s="6"/>
      <c r="AY1525" s="6"/>
      <c r="BD1525" s="6"/>
      <c r="BI1525" s="6"/>
      <c r="BN1525" s="6"/>
      <c r="BS1525" s="6"/>
      <c r="BX1525" s="6"/>
      <c r="CC1525" s="6"/>
      <c r="CH1525" s="6"/>
      <c r="CM1525" s="6"/>
      <c r="CR1525" s="6"/>
      <c r="CW1525" s="6"/>
    </row>
    <row r="1526" spans="1:101" x14ac:dyDescent="0.25">
      <c r="A1526" s="27"/>
      <c r="F1526" s="6"/>
      <c r="K1526" s="6"/>
      <c r="P1526" s="6"/>
      <c r="U1526" s="6"/>
      <c r="Z1526" s="6"/>
      <c r="AE1526" s="6"/>
      <c r="AJ1526" s="6"/>
      <c r="AO1526" s="6"/>
      <c r="AT1526" s="6"/>
      <c r="AY1526" s="6"/>
      <c r="BD1526" s="6"/>
      <c r="BI1526" s="6"/>
      <c r="BN1526" s="6"/>
      <c r="BS1526" s="6"/>
      <c r="BX1526" s="6"/>
      <c r="CC1526" s="6"/>
      <c r="CH1526" s="6"/>
      <c r="CM1526" s="6"/>
      <c r="CR1526" s="6"/>
      <c r="CW1526" s="6"/>
    </row>
    <row r="1527" spans="1:101" x14ac:dyDescent="0.25">
      <c r="A1527" s="27"/>
      <c r="F1527" s="6"/>
      <c r="K1527" s="6"/>
      <c r="P1527" s="6"/>
      <c r="U1527" s="6"/>
      <c r="Z1527" s="6"/>
      <c r="AE1527" s="6"/>
      <c r="AJ1527" s="6"/>
      <c r="AO1527" s="6"/>
      <c r="AT1527" s="6"/>
      <c r="AY1527" s="6"/>
      <c r="BD1527" s="6"/>
      <c r="BI1527" s="6"/>
      <c r="BN1527" s="6"/>
      <c r="BS1527" s="6"/>
      <c r="BX1527" s="6"/>
      <c r="CC1527" s="6"/>
      <c r="CH1527" s="6"/>
      <c r="CM1527" s="6"/>
      <c r="CR1527" s="6"/>
      <c r="CW1527" s="6"/>
    </row>
    <row r="1528" spans="1:101" x14ac:dyDescent="0.25">
      <c r="A1528" s="27"/>
      <c r="F1528" s="6"/>
      <c r="K1528" s="6"/>
      <c r="P1528" s="6"/>
      <c r="U1528" s="6"/>
      <c r="Z1528" s="6"/>
      <c r="AE1528" s="6"/>
      <c r="AJ1528" s="6"/>
      <c r="AO1528" s="6"/>
      <c r="AT1528" s="6"/>
      <c r="AY1528" s="6"/>
      <c r="BD1528" s="6"/>
      <c r="BI1528" s="6"/>
      <c r="BN1528" s="6"/>
      <c r="BS1528" s="6"/>
      <c r="BX1528" s="6"/>
      <c r="CC1528" s="6"/>
      <c r="CH1528" s="6"/>
      <c r="CM1528" s="6"/>
      <c r="CR1528" s="6"/>
      <c r="CW1528" s="6"/>
    </row>
    <row r="1529" spans="1:101" x14ac:dyDescent="0.25">
      <c r="A1529" s="27"/>
      <c r="F1529" s="6"/>
      <c r="K1529" s="6"/>
      <c r="P1529" s="6"/>
      <c r="U1529" s="6"/>
      <c r="Z1529" s="6"/>
      <c r="AE1529" s="6"/>
      <c r="AJ1529" s="6"/>
      <c r="AO1529" s="6"/>
      <c r="AT1529" s="6"/>
      <c r="AY1529" s="6"/>
      <c r="BD1529" s="6"/>
      <c r="BI1529" s="6"/>
      <c r="BN1529" s="6"/>
      <c r="BS1529" s="6"/>
      <c r="BX1529" s="6"/>
      <c r="CC1529" s="6"/>
      <c r="CH1529" s="6"/>
      <c r="CM1529" s="6"/>
      <c r="CR1529" s="6"/>
      <c r="CW1529" s="6"/>
    </row>
    <row r="1530" spans="1:101" x14ac:dyDescent="0.25">
      <c r="A1530" s="27"/>
      <c r="F1530" s="6"/>
      <c r="K1530" s="6"/>
      <c r="P1530" s="6"/>
      <c r="U1530" s="6"/>
      <c r="Z1530" s="6"/>
      <c r="AE1530" s="6"/>
      <c r="AJ1530" s="6"/>
      <c r="AO1530" s="6"/>
      <c r="AT1530" s="6"/>
      <c r="AY1530" s="6"/>
      <c r="BD1530" s="6"/>
      <c r="BI1530" s="6"/>
      <c r="BN1530" s="6"/>
      <c r="BS1530" s="6"/>
      <c r="BX1530" s="6"/>
      <c r="CC1530" s="6"/>
      <c r="CH1530" s="6"/>
      <c r="CM1530" s="6"/>
      <c r="CR1530" s="6"/>
      <c r="CW1530" s="6"/>
    </row>
    <row r="1531" spans="1:101" x14ac:dyDescent="0.25">
      <c r="A1531" s="27"/>
      <c r="F1531" s="6"/>
      <c r="K1531" s="6"/>
      <c r="P1531" s="6"/>
      <c r="U1531" s="6"/>
      <c r="Z1531" s="6"/>
      <c r="AE1531" s="6"/>
      <c r="AJ1531" s="6"/>
      <c r="AO1531" s="6"/>
      <c r="AT1531" s="6"/>
      <c r="AY1531" s="6"/>
      <c r="BD1531" s="6"/>
      <c r="BI1531" s="6"/>
      <c r="BN1531" s="6"/>
      <c r="BS1531" s="6"/>
      <c r="BX1531" s="6"/>
      <c r="CC1531" s="6"/>
      <c r="CH1531" s="6"/>
      <c r="CM1531" s="6"/>
      <c r="CR1531" s="6"/>
      <c r="CW1531" s="6"/>
    </row>
    <row r="1532" spans="1:101" x14ac:dyDescent="0.25">
      <c r="A1532" s="27"/>
      <c r="F1532" s="6"/>
      <c r="K1532" s="6"/>
      <c r="P1532" s="6"/>
      <c r="U1532" s="6"/>
      <c r="Z1532" s="6"/>
      <c r="AE1532" s="6"/>
      <c r="AJ1532" s="6"/>
      <c r="AO1532" s="6"/>
      <c r="AT1532" s="6"/>
      <c r="AY1532" s="6"/>
      <c r="BD1532" s="6"/>
      <c r="BI1532" s="6"/>
      <c r="BN1532" s="6"/>
      <c r="BS1532" s="6"/>
      <c r="BX1532" s="6"/>
      <c r="CC1532" s="6"/>
      <c r="CH1532" s="6"/>
      <c r="CM1532" s="6"/>
      <c r="CR1532" s="6"/>
      <c r="CW1532" s="6"/>
    </row>
    <row r="1533" spans="1:101" x14ac:dyDescent="0.25">
      <c r="A1533" s="27"/>
      <c r="F1533" s="6"/>
      <c r="K1533" s="6"/>
      <c r="P1533" s="6"/>
      <c r="U1533" s="6"/>
      <c r="Z1533" s="6"/>
      <c r="AE1533" s="6"/>
      <c r="AJ1533" s="6"/>
      <c r="AO1533" s="6"/>
      <c r="AT1533" s="6"/>
      <c r="AY1533" s="6"/>
      <c r="BD1533" s="6"/>
      <c r="BI1533" s="6"/>
      <c r="BN1533" s="6"/>
      <c r="BS1533" s="6"/>
      <c r="BX1533" s="6"/>
      <c r="CC1533" s="6"/>
      <c r="CH1533" s="6"/>
      <c r="CM1533" s="6"/>
      <c r="CR1533" s="6"/>
      <c r="CW1533" s="6"/>
    </row>
    <row r="1534" spans="1:101" x14ac:dyDescent="0.25">
      <c r="A1534" s="27"/>
      <c r="F1534" s="6"/>
      <c r="K1534" s="6"/>
      <c r="P1534" s="6"/>
      <c r="U1534" s="6"/>
      <c r="Z1534" s="6"/>
      <c r="AE1534" s="6"/>
      <c r="AJ1534" s="6"/>
      <c r="AO1534" s="6"/>
      <c r="AT1534" s="6"/>
      <c r="AY1534" s="6"/>
      <c r="BD1534" s="6"/>
      <c r="BI1534" s="6"/>
      <c r="BN1534" s="6"/>
      <c r="BS1534" s="6"/>
      <c r="BX1534" s="6"/>
      <c r="CC1534" s="6"/>
      <c r="CH1534" s="6"/>
      <c r="CM1534" s="6"/>
      <c r="CR1534" s="6"/>
      <c r="CW1534" s="6"/>
    </row>
    <row r="1535" spans="1:101" x14ac:dyDescent="0.25">
      <c r="A1535" s="27"/>
      <c r="F1535" s="6"/>
      <c r="K1535" s="6"/>
      <c r="P1535" s="6"/>
      <c r="U1535" s="6"/>
      <c r="Z1535" s="6"/>
      <c r="AE1535" s="6"/>
      <c r="AJ1535" s="6"/>
      <c r="AO1535" s="6"/>
      <c r="AT1535" s="6"/>
      <c r="AY1535" s="6"/>
      <c r="BD1535" s="6"/>
      <c r="BI1535" s="6"/>
      <c r="BN1535" s="6"/>
      <c r="BS1535" s="6"/>
      <c r="BX1535" s="6"/>
      <c r="CC1535" s="6"/>
      <c r="CH1535" s="6"/>
      <c r="CM1535" s="6"/>
      <c r="CR1535" s="6"/>
      <c r="CW1535" s="6"/>
    </row>
    <row r="1536" spans="1:101" x14ac:dyDescent="0.25">
      <c r="A1536" s="27"/>
      <c r="F1536" s="6"/>
      <c r="K1536" s="6"/>
      <c r="P1536" s="6"/>
      <c r="U1536" s="6"/>
      <c r="Z1536" s="6"/>
      <c r="AE1536" s="6"/>
      <c r="AJ1536" s="6"/>
      <c r="AO1536" s="6"/>
      <c r="AT1536" s="6"/>
      <c r="AY1536" s="6"/>
      <c r="BD1536" s="6"/>
      <c r="BI1536" s="6"/>
      <c r="BN1536" s="6"/>
      <c r="BS1536" s="6"/>
      <c r="BX1536" s="6"/>
      <c r="CC1536" s="6"/>
      <c r="CH1536" s="6"/>
      <c r="CM1536" s="6"/>
      <c r="CR1536" s="6"/>
      <c r="CW1536" s="6"/>
    </row>
    <row r="1537" spans="1:101" x14ac:dyDescent="0.25">
      <c r="A1537" s="27"/>
      <c r="F1537" s="6"/>
      <c r="K1537" s="6"/>
      <c r="P1537" s="6"/>
      <c r="U1537" s="6"/>
      <c r="Z1537" s="6"/>
      <c r="AE1537" s="6"/>
      <c r="AJ1537" s="6"/>
      <c r="AO1537" s="6"/>
      <c r="AT1537" s="6"/>
      <c r="AY1537" s="6"/>
      <c r="BD1537" s="6"/>
      <c r="BI1537" s="6"/>
      <c r="BN1537" s="6"/>
      <c r="BS1537" s="6"/>
      <c r="BX1537" s="6"/>
      <c r="CC1537" s="6"/>
      <c r="CH1537" s="6"/>
      <c r="CM1537" s="6"/>
      <c r="CR1537" s="6"/>
      <c r="CW1537" s="6"/>
    </row>
    <row r="1538" spans="1:101" x14ac:dyDescent="0.25">
      <c r="A1538" s="27"/>
      <c r="F1538" s="6"/>
      <c r="K1538" s="6"/>
      <c r="P1538" s="6"/>
      <c r="U1538" s="6"/>
      <c r="Z1538" s="6"/>
      <c r="AE1538" s="6"/>
      <c r="AJ1538" s="6"/>
      <c r="AO1538" s="6"/>
      <c r="AT1538" s="6"/>
      <c r="AY1538" s="6"/>
      <c r="BD1538" s="6"/>
      <c r="BI1538" s="6"/>
      <c r="BN1538" s="6"/>
      <c r="BS1538" s="6"/>
      <c r="BX1538" s="6"/>
      <c r="CC1538" s="6"/>
      <c r="CH1538" s="6"/>
      <c r="CM1538" s="6"/>
      <c r="CR1538" s="6"/>
      <c r="CW1538" s="6"/>
    </row>
    <row r="1539" spans="1:101" x14ac:dyDescent="0.25">
      <c r="A1539" s="27"/>
      <c r="F1539" s="6"/>
      <c r="K1539" s="6"/>
      <c r="P1539" s="6"/>
      <c r="U1539" s="6"/>
      <c r="Z1539" s="6"/>
      <c r="AE1539" s="6"/>
      <c r="AJ1539" s="6"/>
      <c r="AO1539" s="6"/>
      <c r="AT1539" s="6"/>
      <c r="AY1539" s="6"/>
      <c r="BD1539" s="6"/>
      <c r="BI1539" s="6"/>
      <c r="BN1539" s="6"/>
      <c r="BS1539" s="6"/>
      <c r="BX1539" s="6"/>
      <c r="CC1539" s="6"/>
      <c r="CH1539" s="6"/>
      <c r="CM1539" s="6"/>
      <c r="CR1539" s="6"/>
      <c r="CW1539" s="6"/>
    </row>
    <row r="1540" spans="1:101" x14ac:dyDescent="0.25">
      <c r="A1540" s="27"/>
      <c r="F1540" s="6"/>
      <c r="K1540" s="6"/>
      <c r="P1540" s="6"/>
      <c r="U1540" s="6"/>
      <c r="Z1540" s="6"/>
      <c r="AE1540" s="6"/>
      <c r="AJ1540" s="6"/>
      <c r="AO1540" s="6"/>
      <c r="AT1540" s="6"/>
      <c r="AY1540" s="6"/>
      <c r="BD1540" s="6"/>
      <c r="BI1540" s="6"/>
      <c r="BN1540" s="6"/>
      <c r="BS1540" s="6"/>
      <c r="BX1540" s="6"/>
      <c r="CC1540" s="6"/>
      <c r="CH1540" s="6"/>
      <c r="CM1540" s="6"/>
      <c r="CR1540" s="6"/>
      <c r="CW1540" s="6"/>
    </row>
    <row r="1541" spans="1:101" x14ac:dyDescent="0.25">
      <c r="A1541" s="27"/>
      <c r="F1541" s="6"/>
      <c r="K1541" s="6"/>
      <c r="P1541" s="6"/>
      <c r="U1541" s="6"/>
      <c r="Z1541" s="6"/>
      <c r="AE1541" s="6"/>
      <c r="AJ1541" s="6"/>
      <c r="AO1541" s="6"/>
      <c r="AT1541" s="6"/>
      <c r="AY1541" s="6"/>
      <c r="BD1541" s="6"/>
      <c r="BI1541" s="6"/>
      <c r="BN1541" s="6"/>
      <c r="BS1541" s="6"/>
      <c r="BX1541" s="6"/>
      <c r="CC1541" s="6"/>
      <c r="CH1541" s="6"/>
      <c r="CM1541" s="6"/>
      <c r="CR1541" s="6"/>
      <c r="CW1541" s="6"/>
    </row>
    <row r="1542" spans="1:101" x14ac:dyDescent="0.25">
      <c r="A1542" s="27"/>
      <c r="F1542" s="6"/>
      <c r="K1542" s="6"/>
      <c r="P1542" s="6"/>
      <c r="U1542" s="6"/>
      <c r="Z1542" s="6"/>
      <c r="AE1542" s="6"/>
      <c r="AJ1542" s="6"/>
      <c r="AO1542" s="6"/>
      <c r="AT1542" s="6"/>
      <c r="AY1542" s="6"/>
      <c r="BD1542" s="6"/>
      <c r="BI1542" s="6"/>
      <c r="BN1542" s="6"/>
      <c r="BS1542" s="6"/>
      <c r="BX1542" s="6"/>
      <c r="CC1542" s="6"/>
      <c r="CH1542" s="6"/>
      <c r="CM1542" s="6"/>
      <c r="CR1542" s="6"/>
      <c r="CW1542" s="6"/>
    </row>
    <row r="1543" spans="1:101" x14ac:dyDescent="0.25">
      <c r="A1543" s="27"/>
      <c r="F1543" s="6"/>
      <c r="K1543" s="6"/>
      <c r="P1543" s="6"/>
      <c r="U1543" s="6"/>
      <c r="Z1543" s="6"/>
      <c r="AE1543" s="6"/>
      <c r="AJ1543" s="6"/>
      <c r="AO1543" s="6"/>
      <c r="AT1543" s="6"/>
      <c r="AY1543" s="6"/>
      <c r="BD1543" s="6"/>
      <c r="BI1543" s="6"/>
      <c r="BN1543" s="6"/>
      <c r="BS1543" s="6"/>
      <c r="BX1543" s="6"/>
      <c r="CC1543" s="6"/>
      <c r="CH1543" s="6"/>
      <c r="CM1543" s="6"/>
      <c r="CR1543" s="6"/>
      <c r="CW1543" s="6"/>
    </row>
    <row r="1544" spans="1:101" x14ac:dyDescent="0.25">
      <c r="A1544" s="27"/>
      <c r="F1544" s="6"/>
      <c r="K1544" s="6"/>
      <c r="P1544" s="6"/>
      <c r="U1544" s="6"/>
      <c r="Z1544" s="6"/>
      <c r="AE1544" s="6"/>
      <c r="AJ1544" s="6"/>
      <c r="AO1544" s="6"/>
      <c r="AT1544" s="6"/>
      <c r="AY1544" s="6"/>
      <c r="BD1544" s="6"/>
      <c r="BI1544" s="6"/>
      <c r="BN1544" s="6"/>
      <c r="BS1544" s="6"/>
      <c r="BX1544" s="6"/>
      <c r="CC1544" s="6"/>
      <c r="CH1544" s="6"/>
      <c r="CM1544" s="6"/>
      <c r="CR1544" s="6"/>
      <c r="CW1544" s="6"/>
    </row>
    <row r="1545" spans="1:101" x14ac:dyDescent="0.25">
      <c r="A1545" s="27"/>
      <c r="F1545" s="6"/>
      <c r="K1545" s="6"/>
      <c r="P1545" s="6"/>
      <c r="U1545" s="6"/>
      <c r="Z1545" s="6"/>
      <c r="AE1545" s="6"/>
      <c r="AJ1545" s="6"/>
      <c r="AO1545" s="6"/>
      <c r="AT1545" s="6"/>
      <c r="AY1545" s="6"/>
      <c r="BD1545" s="6"/>
      <c r="BI1545" s="6"/>
      <c r="BN1545" s="6"/>
      <c r="BS1545" s="6"/>
      <c r="BX1545" s="6"/>
      <c r="CC1545" s="6"/>
      <c r="CH1545" s="6"/>
      <c r="CM1545" s="6"/>
      <c r="CR1545" s="6"/>
      <c r="CW1545" s="6"/>
    </row>
    <row r="1546" spans="1:101" x14ac:dyDescent="0.25">
      <c r="A1546" s="27"/>
      <c r="F1546" s="6"/>
      <c r="K1546" s="6"/>
      <c r="P1546" s="6"/>
      <c r="U1546" s="6"/>
      <c r="Z1546" s="6"/>
      <c r="AE1546" s="6"/>
      <c r="AJ1546" s="6"/>
      <c r="AO1546" s="6"/>
      <c r="AT1546" s="6"/>
      <c r="AY1546" s="6"/>
      <c r="BD1546" s="6"/>
      <c r="BI1546" s="6"/>
      <c r="BN1546" s="6"/>
      <c r="BS1546" s="6"/>
      <c r="BX1546" s="6"/>
      <c r="CC1546" s="6"/>
      <c r="CH1546" s="6"/>
      <c r="CM1546" s="6"/>
      <c r="CR1546" s="6"/>
      <c r="CW1546" s="6"/>
    </row>
    <row r="1547" spans="1:101" x14ac:dyDescent="0.25">
      <c r="A1547" s="27"/>
      <c r="F1547" s="6"/>
      <c r="K1547" s="6"/>
      <c r="P1547" s="6"/>
      <c r="U1547" s="6"/>
      <c r="Z1547" s="6"/>
      <c r="AE1547" s="6"/>
      <c r="AJ1547" s="6"/>
      <c r="AO1547" s="6"/>
      <c r="AT1547" s="6"/>
      <c r="AY1547" s="6"/>
      <c r="BD1547" s="6"/>
      <c r="BI1547" s="6"/>
      <c r="BN1547" s="6"/>
      <c r="BS1547" s="6"/>
      <c r="BX1547" s="6"/>
      <c r="CC1547" s="6"/>
      <c r="CH1547" s="6"/>
      <c r="CM1547" s="6"/>
      <c r="CR1547" s="6"/>
      <c r="CW1547" s="6"/>
    </row>
    <row r="1548" spans="1:101" x14ac:dyDescent="0.25">
      <c r="A1548" s="27"/>
      <c r="F1548" s="6"/>
      <c r="K1548" s="6"/>
      <c r="P1548" s="6"/>
      <c r="U1548" s="6"/>
      <c r="Z1548" s="6"/>
      <c r="AE1548" s="6"/>
      <c r="AJ1548" s="6"/>
      <c r="AO1548" s="6"/>
      <c r="AT1548" s="6"/>
      <c r="AY1548" s="6"/>
      <c r="BD1548" s="6"/>
      <c r="BI1548" s="6"/>
      <c r="BN1548" s="6"/>
      <c r="BS1548" s="6"/>
      <c r="BX1548" s="6"/>
      <c r="CC1548" s="6"/>
      <c r="CH1548" s="6"/>
      <c r="CM1548" s="6"/>
      <c r="CR1548" s="6"/>
      <c r="CW1548" s="6"/>
    </row>
    <row r="1549" spans="1:101" x14ac:dyDescent="0.25">
      <c r="A1549" s="27"/>
      <c r="F1549" s="6"/>
      <c r="K1549" s="6"/>
      <c r="P1549" s="6"/>
      <c r="U1549" s="6"/>
      <c r="Z1549" s="6"/>
      <c r="AE1549" s="6"/>
      <c r="AJ1549" s="6"/>
      <c r="AO1549" s="6"/>
      <c r="AT1549" s="6"/>
      <c r="AY1549" s="6"/>
      <c r="BD1549" s="6"/>
      <c r="BI1549" s="6"/>
      <c r="BN1549" s="6"/>
      <c r="BS1549" s="6"/>
      <c r="BX1549" s="6"/>
      <c r="CC1549" s="6"/>
      <c r="CH1549" s="6"/>
      <c r="CM1549" s="6"/>
      <c r="CR1549" s="6"/>
      <c r="CW1549" s="6"/>
    </row>
    <row r="1550" spans="1:101" x14ac:dyDescent="0.25">
      <c r="A1550" s="27"/>
      <c r="F1550" s="6"/>
      <c r="K1550" s="6"/>
      <c r="P1550" s="6"/>
      <c r="U1550" s="6"/>
      <c r="Z1550" s="6"/>
      <c r="AE1550" s="6"/>
      <c r="AJ1550" s="6"/>
      <c r="AO1550" s="6"/>
      <c r="AT1550" s="6"/>
      <c r="AY1550" s="6"/>
      <c r="BD1550" s="6"/>
      <c r="BI1550" s="6"/>
      <c r="BN1550" s="6"/>
      <c r="BS1550" s="6"/>
      <c r="BX1550" s="6"/>
      <c r="CC1550" s="6"/>
      <c r="CH1550" s="6"/>
      <c r="CM1550" s="6"/>
      <c r="CR1550" s="6"/>
      <c r="CW1550" s="6"/>
    </row>
    <row r="1551" spans="1:101" x14ac:dyDescent="0.25">
      <c r="A1551" s="27"/>
      <c r="F1551" s="6"/>
      <c r="K1551" s="6"/>
      <c r="P1551" s="6"/>
      <c r="U1551" s="6"/>
      <c r="Z1551" s="6"/>
      <c r="AE1551" s="6"/>
      <c r="AJ1551" s="6"/>
      <c r="AO1551" s="6"/>
      <c r="AT1551" s="6"/>
      <c r="AY1551" s="6"/>
      <c r="BD1551" s="6"/>
      <c r="BI1551" s="6"/>
      <c r="BN1551" s="6"/>
      <c r="BS1551" s="6"/>
      <c r="BX1551" s="6"/>
      <c r="CC1551" s="6"/>
      <c r="CH1551" s="6"/>
      <c r="CM1551" s="6"/>
      <c r="CR1551" s="6"/>
      <c r="CW1551" s="6"/>
    </row>
    <row r="1552" spans="1:101" x14ac:dyDescent="0.25">
      <c r="A1552" s="27"/>
      <c r="F1552" s="6"/>
      <c r="K1552" s="6"/>
      <c r="P1552" s="6"/>
      <c r="U1552" s="6"/>
      <c r="Z1552" s="6"/>
      <c r="AE1552" s="6"/>
      <c r="AJ1552" s="6"/>
      <c r="AO1552" s="6"/>
      <c r="AT1552" s="6"/>
      <c r="AY1552" s="6"/>
      <c r="BD1552" s="6"/>
      <c r="BI1552" s="6"/>
      <c r="BN1552" s="6"/>
      <c r="BS1552" s="6"/>
      <c r="BX1552" s="6"/>
      <c r="CC1552" s="6"/>
      <c r="CH1552" s="6"/>
      <c r="CM1552" s="6"/>
      <c r="CR1552" s="6"/>
      <c r="CW1552" s="6"/>
    </row>
    <row r="1553" spans="1:101" x14ac:dyDescent="0.25">
      <c r="A1553" s="27"/>
      <c r="F1553" s="6"/>
      <c r="K1553" s="6"/>
      <c r="P1553" s="6"/>
      <c r="U1553" s="6"/>
      <c r="Z1553" s="6"/>
      <c r="AE1553" s="6"/>
      <c r="AJ1553" s="6"/>
      <c r="AO1553" s="6"/>
      <c r="AT1553" s="6"/>
      <c r="AY1553" s="6"/>
      <c r="BD1553" s="6"/>
      <c r="BI1553" s="6"/>
      <c r="BN1553" s="6"/>
      <c r="BS1553" s="6"/>
      <c r="BX1553" s="6"/>
      <c r="CC1553" s="6"/>
      <c r="CH1553" s="6"/>
      <c r="CM1553" s="6"/>
      <c r="CR1553" s="6"/>
      <c r="CW1553" s="6"/>
    </row>
    <row r="1554" spans="1:101" x14ac:dyDescent="0.25">
      <c r="A1554" s="27"/>
      <c r="F1554" s="6"/>
      <c r="K1554" s="6"/>
      <c r="P1554" s="6"/>
      <c r="U1554" s="6"/>
      <c r="Z1554" s="6"/>
      <c r="AE1554" s="6"/>
      <c r="AJ1554" s="6"/>
      <c r="AO1554" s="6"/>
      <c r="AT1554" s="6"/>
      <c r="AY1554" s="6"/>
      <c r="BD1554" s="6"/>
      <c r="BI1554" s="6"/>
      <c r="BN1554" s="6"/>
      <c r="BS1554" s="6"/>
      <c r="BX1554" s="6"/>
      <c r="CC1554" s="6"/>
      <c r="CH1554" s="6"/>
      <c r="CM1554" s="6"/>
      <c r="CR1554" s="6"/>
      <c r="CW1554" s="6"/>
    </row>
    <row r="1555" spans="1:101" x14ac:dyDescent="0.25">
      <c r="A1555" s="27"/>
      <c r="F1555" s="6"/>
      <c r="K1555" s="6"/>
      <c r="P1555" s="6"/>
      <c r="U1555" s="6"/>
      <c r="Z1555" s="6"/>
      <c r="AE1555" s="6"/>
      <c r="AJ1555" s="6"/>
      <c r="AO1555" s="6"/>
      <c r="AT1555" s="6"/>
      <c r="AY1555" s="6"/>
      <c r="BD1555" s="6"/>
      <c r="BI1555" s="6"/>
      <c r="BN1555" s="6"/>
      <c r="BS1555" s="6"/>
      <c r="BX1555" s="6"/>
      <c r="CC1555" s="6"/>
      <c r="CH1555" s="6"/>
      <c r="CM1555" s="6"/>
      <c r="CR1555" s="6"/>
      <c r="CW1555" s="6"/>
    </row>
    <row r="1556" spans="1:101" x14ac:dyDescent="0.25">
      <c r="A1556" s="27"/>
      <c r="F1556" s="6"/>
      <c r="K1556" s="6"/>
      <c r="P1556" s="6"/>
      <c r="U1556" s="6"/>
      <c r="Z1556" s="6"/>
      <c r="AE1556" s="6"/>
      <c r="AJ1556" s="6"/>
      <c r="AO1556" s="6"/>
      <c r="AT1556" s="6"/>
      <c r="AY1556" s="6"/>
      <c r="BD1556" s="6"/>
      <c r="BI1556" s="6"/>
      <c r="BN1556" s="6"/>
      <c r="BS1556" s="6"/>
      <c r="BX1556" s="6"/>
      <c r="CC1556" s="6"/>
      <c r="CH1556" s="6"/>
      <c r="CM1556" s="6"/>
      <c r="CR1556" s="6"/>
      <c r="CW1556" s="6"/>
    </row>
    <row r="1557" spans="1:101" x14ac:dyDescent="0.25">
      <c r="A1557" s="27"/>
      <c r="F1557" s="6"/>
      <c r="K1557" s="6"/>
      <c r="P1557" s="6"/>
      <c r="U1557" s="6"/>
      <c r="Z1557" s="6"/>
      <c r="AE1557" s="6"/>
      <c r="AJ1557" s="6"/>
      <c r="AO1557" s="6"/>
      <c r="AT1557" s="6"/>
      <c r="AY1557" s="6"/>
      <c r="BD1557" s="6"/>
      <c r="BI1557" s="6"/>
      <c r="BN1557" s="6"/>
      <c r="BS1557" s="6"/>
      <c r="BX1557" s="6"/>
      <c r="CC1557" s="6"/>
      <c r="CH1557" s="6"/>
      <c r="CM1557" s="6"/>
      <c r="CR1557" s="6"/>
      <c r="CW1557" s="6"/>
    </row>
    <row r="1558" spans="1:101" x14ac:dyDescent="0.25">
      <c r="A1558" s="27"/>
      <c r="F1558" s="6"/>
      <c r="K1558" s="6"/>
      <c r="P1558" s="6"/>
      <c r="U1558" s="6"/>
      <c r="Z1558" s="6"/>
      <c r="AE1558" s="6"/>
      <c r="AJ1558" s="6"/>
      <c r="AO1558" s="6"/>
      <c r="AT1558" s="6"/>
      <c r="AY1558" s="6"/>
      <c r="BD1558" s="6"/>
      <c r="BI1558" s="6"/>
      <c r="BN1558" s="6"/>
      <c r="BS1558" s="6"/>
      <c r="BX1558" s="6"/>
      <c r="CC1558" s="6"/>
      <c r="CH1558" s="6"/>
      <c r="CM1558" s="6"/>
      <c r="CR1558" s="6"/>
      <c r="CW1558" s="6"/>
    </row>
    <row r="1559" spans="1:101" x14ac:dyDescent="0.25">
      <c r="A1559" s="27"/>
      <c r="F1559" s="6"/>
      <c r="K1559" s="6"/>
      <c r="P1559" s="6"/>
      <c r="U1559" s="6"/>
      <c r="Z1559" s="6"/>
      <c r="AE1559" s="6"/>
      <c r="AJ1559" s="6"/>
      <c r="AO1559" s="6"/>
      <c r="AT1559" s="6"/>
      <c r="AY1559" s="6"/>
      <c r="BD1559" s="6"/>
      <c r="BI1559" s="6"/>
      <c r="BN1559" s="6"/>
      <c r="BS1559" s="6"/>
      <c r="BX1559" s="6"/>
      <c r="CC1559" s="6"/>
      <c r="CH1559" s="6"/>
      <c r="CM1559" s="6"/>
      <c r="CR1559" s="6"/>
      <c r="CW1559" s="6"/>
    </row>
    <row r="1560" spans="1:101" x14ac:dyDescent="0.25">
      <c r="A1560" s="27"/>
      <c r="F1560" s="6"/>
      <c r="K1560" s="6"/>
      <c r="P1560" s="6"/>
      <c r="U1560" s="6"/>
      <c r="Z1560" s="6"/>
      <c r="AE1560" s="6"/>
      <c r="AJ1560" s="6"/>
      <c r="AO1560" s="6"/>
      <c r="AT1560" s="6"/>
      <c r="AY1560" s="6"/>
      <c r="BD1560" s="6"/>
      <c r="BI1560" s="6"/>
      <c r="BN1560" s="6"/>
      <c r="BS1560" s="6"/>
      <c r="BX1560" s="6"/>
      <c r="CC1560" s="6"/>
      <c r="CH1560" s="6"/>
      <c r="CM1560" s="6"/>
      <c r="CR1560" s="6"/>
      <c r="CW1560" s="6"/>
    </row>
    <row r="1561" spans="1:101" x14ac:dyDescent="0.25">
      <c r="A1561" s="27"/>
      <c r="F1561" s="6"/>
      <c r="K1561" s="6"/>
      <c r="P1561" s="6"/>
      <c r="U1561" s="6"/>
      <c r="Z1561" s="6"/>
      <c r="AE1561" s="6"/>
      <c r="AJ1561" s="6"/>
      <c r="AO1561" s="6"/>
      <c r="AT1561" s="6"/>
      <c r="AY1561" s="6"/>
      <c r="BD1561" s="6"/>
      <c r="BI1561" s="6"/>
      <c r="BN1561" s="6"/>
      <c r="BS1561" s="6"/>
      <c r="BX1561" s="6"/>
      <c r="CC1561" s="6"/>
      <c r="CH1561" s="6"/>
      <c r="CM1561" s="6"/>
      <c r="CR1561" s="6"/>
      <c r="CW1561" s="6"/>
    </row>
    <row r="1562" spans="1:101" x14ac:dyDescent="0.25">
      <c r="A1562" s="27"/>
      <c r="F1562" s="6"/>
      <c r="K1562" s="6"/>
      <c r="P1562" s="6"/>
      <c r="U1562" s="6"/>
      <c r="Z1562" s="6"/>
      <c r="AE1562" s="6"/>
      <c r="AJ1562" s="6"/>
      <c r="AO1562" s="6"/>
      <c r="AT1562" s="6"/>
      <c r="AY1562" s="6"/>
      <c r="BD1562" s="6"/>
      <c r="BI1562" s="6"/>
      <c r="BN1562" s="6"/>
      <c r="BS1562" s="6"/>
      <c r="BX1562" s="6"/>
      <c r="CC1562" s="6"/>
      <c r="CH1562" s="6"/>
      <c r="CM1562" s="6"/>
      <c r="CR1562" s="6"/>
      <c r="CW1562" s="6"/>
    </row>
    <row r="1563" spans="1:101" x14ac:dyDescent="0.25">
      <c r="A1563" s="27"/>
      <c r="F1563" s="6"/>
      <c r="K1563" s="6"/>
      <c r="P1563" s="6"/>
      <c r="U1563" s="6"/>
      <c r="Z1563" s="6"/>
      <c r="AE1563" s="6"/>
      <c r="AJ1563" s="6"/>
      <c r="AO1563" s="6"/>
      <c r="AT1563" s="6"/>
      <c r="AY1563" s="6"/>
      <c r="BD1563" s="6"/>
      <c r="BI1563" s="6"/>
      <c r="BN1563" s="6"/>
      <c r="BS1563" s="6"/>
      <c r="BX1563" s="6"/>
      <c r="CC1563" s="6"/>
      <c r="CH1563" s="6"/>
      <c r="CM1563" s="6"/>
      <c r="CR1563" s="6"/>
      <c r="CW1563" s="6"/>
    </row>
    <row r="1564" spans="1:101" x14ac:dyDescent="0.25">
      <c r="A1564" s="27"/>
      <c r="F1564" s="6"/>
      <c r="K1564" s="6"/>
      <c r="P1564" s="6"/>
      <c r="U1564" s="6"/>
      <c r="Z1564" s="6"/>
      <c r="AE1564" s="6"/>
      <c r="AJ1564" s="6"/>
      <c r="AO1564" s="6"/>
      <c r="AT1564" s="6"/>
      <c r="AY1564" s="6"/>
      <c r="BD1564" s="6"/>
      <c r="BI1564" s="6"/>
      <c r="BN1564" s="6"/>
      <c r="BS1564" s="6"/>
      <c r="BX1564" s="6"/>
      <c r="CC1564" s="6"/>
      <c r="CH1564" s="6"/>
      <c r="CM1564" s="6"/>
      <c r="CR1564" s="6"/>
      <c r="CW1564" s="6"/>
    </row>
    <row r="1565" spans="1:101" x14ac:dyDescent="0.25">
      <c r="A1565" s="27"/>
      <c r="F1565" s="6"/>
      <c r="K1565" s="6"/>
      <c r="P1565" s="6"/>
      <c r="U1565" s="6"/>
      <c r="Z1565" s="6"/>
      <c r="AE1565" s="6"/>
      <c r="AJ1565" s="6"/>
      <c r="AO1565" s="6"/>
      <c r="AT1565" s="6"/>
      <c r="AY1565" s="6"/>
      <c r="BD1565" s="6"/>
      <c r="BI1565" s="6"/>
      <c r="BN1565" s="6"/>
      <c r="BS1565" s="6"/>
      <c r="BX1565" s="6"/>
      <c r="CC1565" s="6"/>
      <c r="CH1565" s="6"/>
      <c r="CM1565" s="6"/>
      <c r="CR1565" s="6"/>
      <c r="CW1565" s="6"/>
    </row>
    <row r="1566" spans="1:101" x14ac:dyDescent="0.25">
      <c r="A1566" s="27"/>
      <c r="F1566" s="6"/>
      <c r="K1566" s="6"/>
      <c r="P1566" s="6"/>
      <c r="U1566" s="6"/>
      <c r="Z1566" s="6"/>
      <c r="AE1566" s="6"/>
      <c r="AJ1566" s="6"/>
      <c r="AO1566" s="6"/>
      <c r="AT1566" s="6"/>
      <c r="AY1566" s="6"/>
      <c r="BD1566" s="6"/>
      <c r="BI1566" s="6"/>
      <c r="BN1566" s="6"/>
      <c r="BS1566" s="6"/>
      <c r="BX1566" s="6"/>
      <c r="CC1566" s="6"/>
      <c r="CH1566" s="6"/>
      <c r="CM1566" s="6"/>
      <c r="CR1566" s="6"/>
      <c r="CW1566" s="6"/>
    </row>
    <row r="1567" spans="1:101" x14ac:dyDescent="0.25">
      <c r="A1567" s="27"/>
      <c r="F1567" s="6"/>
      <c r="K1567" s="6"/>
      <c r="P1567" s="6"/>
      <c r="U1567" s="6"/>
      <c r="Z1567" s="6"/>
      <c r="AE1567" s="6"/>
      <c r="AJ1567" s="6"/>
      <c r="AO1567" s="6"/>
      <c r="AT1567" s="6"/>
      <c r="AY1567" s="6"/>
      <c r="BD1567" s="6"/>
      <c r="BI1567" s="6"/>
      <c r="BN1567" s="6"/>
      <c r="BS1567" s="6"/>
      <c r="BX1567" s="6"/>
      <c r="CC1567" s="6"/>
      <c r="CH1567" s="6"/>
      <c r="CM1567" s="6"/>
      <c r="CR1567" s="6"/>
      <c r="CW1567" s="6"/>
    </row>
    <row r="1568" spans="1:101" x14ac:dyDescent="0.25">
      <c r="A1568" s="27"/>
      <c r="F1568" s="6"/>
      <c r="K1568" s="6"/>
      <c r="P1568" s="6"/>
      <c r="U1568" s="6"/>
      <c r="Z1568" s="6"/>
      <c r="AE1568" s="6"/>
      <c r="AJ1568" s="6"/>
      <c r="AO1568" s="6"/>
      <c r="AT1568" s="6"/>
      <c r="AY1568" s="6"/>
      <c r="BD1568" s="6"/>
      <c r="BI1568" s="6"/>
      <c r="BN1568" s="6"/>
      <c r="BS1568" s="6"/>
      <c r="BX1568" s="6"/>
      <c r="CC1568" s="6"/>
      <c r="CH1568" s="6"/>
      <c r="CM1568" s="6"/>
      <c r="CR1568" s="6"/>
      <c r="CW1568" s="6"/>
    </row>
    <row r="1569" spans="1:101" x14ac:dyDescent="0.25">
      <c r="A1569" s="27"/>
      <c r="F1569" s="6"/>
      <c r="K1569" s="6"/>
      <c r="P1569" s="6"/>
      <c r="U1569" s="6"/>
      <c r="Z1569" s="6"/>
      <c r="AE1569" s="6"/>
      <c r="AJ1569" s="6"/>
      <c r="AO1569" s="6"/>
      <c r="AT1569" s="6"/>
      <c r="AY1569" s="6"/>
      <c r="BD1569" s="6"/>
      <c r="BI1569" s="6"/>
      <c r="BN1569" s="6"/>
      <c r="BS1569" s="6"/>
      <c r="BX1569" s="6"/>
      <c r="CC1569" s="6"/>
      <c r="CH1569" s="6"/>
      <c r="CM1569" s="6"/>
      <c r="CR1569" s="6"/>
      <c r="CW1569" s="6"/>
    </row>
    <row r="1570" spans="1:101" x14ac:dyDescent="0.25">
      <c r="A1570" s="27"/>
      <c r="F1570" s="6"/>
      <c r="K1570" s="6"/>
      <c r="P1570" s="6"/>
      <c r="U1570" s="6"/>
      <c r="Z1570" s="6"/>
      <c r="AE1570" s="6"/>
      <c r="AJ1570" s="6"/>
      <c r="AO1570" s="6"/>
      <c r="AT1570" s="6"/>
      <c r="AY1570" s="6"/>
      <c r="BD1570" s="6"/>
      <c r="BI1570" s="6"/>
      <c r="BN1570" s="6"/>
      <c r="BS1570" s="6"/>
      <c r="BX1570" s="6"/>
      <c r="CC1570" s="6"/>
      <c r="CH1570" s="6"/>
      <c r="CM1570" s="6"/>
      <c r="CR1570" s="6"/>
      <c r="CW1570" s="6"/>
    </row>
    <row r="1571" spans="1:101" x14ac:dyDescent="0.25">
      <c r="A1571" s="27"/>
      <c r="F1571" s="6"/>
      <c r="K1571" s="6"/>
      <c r="P1571" s="6"/>
      <c r="U1571" s="6"/>
      <c r="Z1571" s="6"/>
      <c r="AE1571" s="6"/>
      <c r="AJ1571" s="6"/>
      <c r="AO1571" s="6"/>
      <c r="AT1571" s="6"/>
      <c r="AY1571" s="6"/>
      <c r="BD1571" s="6"/>
      <c r="BI1571" s="6"/>
      <c r="BN1571" s="6"/>
      <c r="BS1571" s="6"/>
      <c r="BX1571" s="6"/>
      <c r="CC1571" s="6"/>
      <c r="CH1571" s="6"/>
      <c r="CM1571" s="6"/>
      <c r="CR1571" s="6"/>
      <c r="CW1571" s="6"/>
    </row>
    <row r="1572" spans="1:101" x14ac:dyDescent="0.25">
      <c r="A1572" s="27"/>
      <c r="F1572" s="6"/>
      <c r="K1572" s="6"/>
      <c r="P1572" s="6"/>
      <c r="U1572" s="6"/>
      <c r="Z1572" s="6"/>
      <c r="AE1572" s="6"/>
      <c r="AJ1572" s="6"/>
      <c r="AO1572" s="6"/>
      <c r="AT1572" s="6"/>
      <c r="AY1572" s="6"/>
      <c r="BD1572" s="6"/>
      <c r="BI1572" s="6"/>
      <c r="BN1572" s="6"/>
      <c r="BS1572" s="6"/>
      <c r="BX1572" s="6"/>
      <c r="CC1572" s="6"/>
      <c r="CH1572" s="6"/>
      <c r="CM1572" s="6"/>
      <c r="CR1572" s="6"/>
      <c r="CW1572" s="6"/>
    </row>
    <row r="1573" spans="1:101" x14ac:dyDescent="0.25">
      <c r="A1573" s="27"/>
      <c r="F1573" s="6"/>
      <c r="K1573" s="6"/>
      <c r="P1573" s="6"/>
      <c r="U1573" s="6"/>
      <c r="Z1573" s="6"/>
      <c r="AE1573" s="6"/>
      <c r="AJ1573" s="6"/>
      <c r="AO1573" s="6"/>
      <c r="AT1573" s="6"/>
      <c r="AY1573" s="6"/>
      <c r="BD1573" s="6"/>
      <c r="BI1573" s="6"/>
      <c r="BN1573" s="6"/>
      <c r="BS1573" s="6"/>
      <c r="BX1573" s="6"/>
      <c r="CC1573" s="6"/>
      <c r="CH1573" s="6"/>
      <c r="CM1573" s="6"/>
      <c r="CR1573" s="6"/>
      <c r="CW1573" s="6"/>
    </row>
    <row r="1574" spans="1:101" x14ac:dyDescent="0.25">
      <c r="A1574" s="27"/>
      <c r="F1574" s="6"/>
      <c r="K1574" s="6"/>
      <c r="P1574" s="6"/>
      <c r="U1574" s="6"/>
      <c r="Z1574" s="6"/>
      <c r="AE1574" s="6"/>
      <c r="AJ1574" s="6"/>
      <c r="AO1574" s="6"/>
      <c r="AT1574" s="6"/>
      <c r="AY1574" s="6"/>
      <c r="BD1574" s="6"/>
      <c r="BI1574" s="6"/>
      <c r="BN1574" s="6"/>
      <c r="BS1574" s="6"/>
      <c r="BX1574" s="6"/>
      <c r="CC1574" s="6"/>
      <c r="CH1574" s="6"/>
      <c r="CM1574" s="6"/>
      <c r="CR1574" s="6"/>
      <c r="CW1574" s="6"/>
    </row>
    <row r="1575" spans="1:101" x14ac:dyDescent="0.25">
      <c r="A1575" s="27"/>
      <c r="F1575" s="6"/>
      <c r="K1575" s="6"/>
      <c r="P1575" s="6"/>
      <c r="U1575" s="6"/>
      <c r="Z1575" s="6"/>
      <c r="AE1575" s="6"/>
      <c r="AJ1575" s="6"/>
      <c r="AO1575" s="6"/>
      <c r="AT1575" s="6"/>
      <c r="AY1575" s="6"/>
      <c r="BD1575" s="6"/>
      <c r="BI1575" s="6"/>
      <c r="BN1575" s="6"/>
      <c r="BS1575" s="6"/>
      <c r="BX1575" s="6"/>
      <c r="CC1575" s="6"/>
      <c r="CH1575" s="6"/>
      <c r="CM1575" s="6"/>
      <c r="CR1575" s="6"/>
      <c r="CW1575" s="6"/>
    </row>
    <row r="1576" spans="1:101" x14ac:dyDescent="0.25">
      <c r="A1576" s="27"/>
      <c r="F1576" s="6"/>
      <c r="K1576" s="6"/>
      <c r="P1576" s="6"/>
      <c r="U1576" s="6"/>
      <c r="Z1576" s="6"/>
      <c r="AE1576" s="6"/>
      <c r="AJ1576" s="6"/>
      <c r="AO1576" s="6"/>
      <c r="AT1576" s="6"/>
      <c r="AY1576" s="6"/>
      <c r="BD1576" s="6"/>
      <c r="BI1576" s="6"/>
      <c r="BN1576" s="6"/>
      <c r="BS1576" s="6"/>
      <c r="BX1576" s="6"/>
      <c r="CC1576" s="6"/>
      <c r="CH1576" s="6"/>
      <c r="CM1576" s="6"/>
      <c r="CR1576" s="6"/>
      <c r="CW1576" s="6"/>
    </row>
    <row r="1577" spans="1:101" x14ac:dyDescent="0.25">
      <c r="A1577" s="27"/>
      <c r="F1577" s="6"/>
      <c r="K1577" s="6"/>
      <c r="P1577" s="6"/>
      <c r="U1577" s="6"/>
      <c r="Z1577" s="6"/>
      <c r="AE1577" s="6"/>
      <c r="AJ1577" s="6"/>
      <c r="AO1577" s="6"/>
      <c r="AT1577" s="6"/>
      <c r="AY1577" s="6"/>
      <c r="BD1577" s="6"/>
      <c r="BI1577" s="6"/>
      <c r="BN1577" s="6"/>
      <c r="BS1577" s="6"/>
      <c r="BX1577" s="6"/>
      <c r="CC1577" s="6"/>
      <c r="CH1577" s="6"/>
      <c r="CM1577" s="6"/>
      <c r="CR1577" s="6"/>
      <c r="CW1577" s="6"/>
    </row>
    <row r="1578" spans="1:101" x14ac:dyDescent="0.25">
      <c r="A1578" s="27"/>
      <c r="F1578" s="6"/>
      <c r="K1578" s="6"/>
      <c r="P1578" s="6"/>
      <c r="U1578" s="6"/>
      <c r="Z1578" s="6"/>
      <c r="AE1578" s="6"/>
      <c r="AJ1578" s="6"/>
      <c r="AO1578" s="6"/>
      <c r="AT1578" s="6"/>
      <c r="AY1578" s="6"/>
      <c r="BD1578" s="6"/>
      <c r="BI1578" s="6"/>
      <c r="BN1578" s="6"/>
      <c r="BS1578" s="6"/>
      <c r="BX1578" s="6"/>
      <c r="CC1578" s="6"/>
      <c r="CH1578" s="6"/>
      <c r="CM1578" s="6"/>
      <c r="CR1578" s="6"/>
      <c r="CW1578" s="6"/>
    </row>
    <row r="1579" spans="1:101" x14ac:dyDescent="0.25">
      <c r="A1579" s="27"/>
      <c r="F1579" s="6"/>
      <c r="K1579" s="6"/>
      <c r="P1579" s="6"/>
      <c r="U1579" s="6"/>
      <c r="Z1579" s="6"/>
      <c r="AE1579" s="6"/>
      <c r="AJ1579" s="6"/>
      <c r="AO1579" s="6"/>
      <c r="AT1579" s="6"/>
      <c r="AY1579" s="6"/>
      <c r="BD1579" s="6"/>
      <c r="BI1579" s="6"/>
      <c r="BN1579" s="6"/>
      <c r="BS1579" s="6"/>
      <c r="BX1579" s="6"/>
      <c r="CC1579" s="6"/>
      <c r="CH1579" s="6"/>
      <c r="CM1579" s="6"/>
      <c r="CR1579" s="6"/>
      <c r="CW1579" s="6"/>
    </row>
    <row r="1580" spans="1:101" x14ac:dyDescent="0.25">
      <c r="A1580" s="27"/>
      <c r="F1580" s="6"/>
      <c r="K1580" s="6"/>
      <c r="P1580" s="6"/>
      <c r="U1580" s="6"/>
      <c r="Z1580" s="6"/>
      <c r="AE1580" s="6"/>
      <c r="AJ1580" s="6"/>
      <c r="AO1580" s="6"/>
      <c r="AT1580" s="6"/>
      <c r="AY1580" s="6"/>
      <c r="BD1580" s="6"/>
      <c r="BI1580" s="6"/>
      <c r="BN1580" s="6"/>
      <c r="BS1580" s="6"/>
      <c r="BX1580" s="6"/>
      <c r="CC1580" s="6"/>
      <c r="CH1580" s="6"/>
      <c r="CM1580" s="6"/>
      <c r="CR1580" s="6"/>
      <c r="CW1580" s="6"/>
    </row>
    <row r="1581" spans="1:101" x14ac:dyDescent="0.25">
      <c r="A1581" s="27"/>
      <c r="F1581" s="6"/>
      <c r="K1581" s="6"/>
      <c r="P1581" s="6"/>
      <c r="U1581" s="6"/>
      <c r="Z1581" s="6"/>
      <c r="AE1581" s="6"/>
      <c r="AJ1581" s="6"/>
      <c r="AO1581" s="6"/>
      <c r="AT1581" s="6"/>
      <c r="AY1581" s="6"/>
      <c r="BD1581" s="6"/>
      <c r="BI1581" s="6"/>
      <c r="BN1581" s="6"/>
      <c r="BS1581" s="6"/>
      <c r="BX1581" s="6"/>
      <c r="CC1581" s="6"/>
      <c r="CH1581" s="6"/>
      <c r="CM1581" s="6"/>
      <c r="CR1581" s="6"/>
      <c r="CW1581" s="6"/>
    </row>
    <row r="1582" spans="1:101" x14ac:dyDescent="0.25">
      <c r="A1582" s="27"/>
      <c r="F1582" s="6"/>
      <c r="K1582" s="6"/>
      <c r="P1582" s="6"/>
      <c r="U1582" s="6"/>
      <c r="Z1582" s="6"/>
      <c r="AE1582" s="6"/>
      <c r="AJ1582" s="6"/>
      <c r="AO1582" s="6"/>
      <c r="AT1582" s="6"/>
      <c r="AY1582" s="6"/>
      <c r="BD1582" s="6"/>
      <c r="BI1582" s="6"/>
      <c r="BN1582" s="6"/>
      <c r="BS1582" s="6"/>
      <c r="BX1582" s="6"/>
      <c r="CC1582" s="6"/>
      <c r="CH1582" s="6"/>
      <c r="CM1582" s="6"/>
      <c r="CR1582" s="6"/>
      <c r="CW1582" s="6"/>
    </row>
    <row r="1583" spans="1:101" x14ac:dyDescent="0.25">
      <c r="A1583" s="27"/>
      <c r="F1583" s="6"/>
      <c r="K1583" s="6"/>
      <c r="P1583" s="6"/>
      <c r="U1583" s="6"/>
      <c r="Z1583" s="6"/>
      <c r="AE1583" s="6"/>
      <c r="AJ1583" s="6"/>
      <c r="AO1583" s="6"/>
      <c r="AT1583" s="6"/>
      <c r="AY1583" s="6"/>
      <c r="BD1583" s="6"/>
      <c r="BI1583" s="6"/>
      <c r="BN1583" s="6"/>
      <c r="BS1583" s="6"/>
      <c r="BX1583" s="6"/>
      <c r="CC1583" s="6"/>
      <c r="CH1583" s="6"/>
      <c r="CM1583" s="6"/>
      <c r="CR1583" s="6"/>
      <c r="CW1583" s="6"/>
    </row>
    <row r="1584" spans="1:101" x14ac:dyDescent="0.25">
      <c r="A1584" s="27"/>
      <c r="F1584" s="6"/>
      <c r="K1584" s="6"/>
      <c r="P1584" s="6"/>
      <c r="U1584" s="6"/>
      <c r="Z1584" s="6"/>
      <c r="AE1584" s="6"/>
      <c r="AJ1584" s="6"/>
      <c r="AO1584" s="6"/>
      <c r="AT1584" s="6"/>
      <c r="AY1584" s="6"/>
      <c r="BD1584" s="6"/>
      <c r="BI1584" s="6"/>
      <c r="BN1584" s="6"/>
      <c r="BS1584" s="6"/>
      <c r="BX1584" s="6"/>
      <c r="CC1584" s="6"/>
      <c r="CH1584" s="6"/>
      <c r="CM1584" s="6"/>
      <c r="CR1584" s="6"/>
      <c r="CW1584" s="6"/>
    </row>
    <row r="1585" spans="1:101" x14ac:dyDescent="0.25">
      <c r="A1585" s="27"/>
      <c r="F1585" s="6"/>
      <c r="K1585" s="6"/>
      <c r="P1585" s="6"/>
      <c r="U1585" s="6"/>
      <c r="Z1585" s="6"/>
      <c r="AE1585" s="6"/>
      <c r="AJ1585" s="6"/>
      <c r="AO1585" s="6"/>
      <c r="AT1585" s="6"/>
      <c r="AY1585" s="6"/>
      <c r="BD1585" s="6"/>
      <c r="BI1585" s="6"/>
      <c r="BN1585" s="6"/>
      <c r="BS1585" s="6"/>
      <c r="BX1585" s="6"/>
      <c r="CC1585" s="6"/>
      <c r="CH1585" s="6"/>
      <c r="CM1585" s="6"/>
      <c r="CR1585" s="6"/>
      <c r="CW1585" s="6"/>
    </row>
    <row r="1586" spans="1:101" x14ac:dyDescent="0.25">
      <c r="A1586" s="27"/>
      <c r="F1586" s="6"/>
      <c r="K1586" s="6"/>
      <c r="P1586" s="6"/>
      <c r="U1586" s="6"/>
      <c r="Z1586" s="6"/>
      <c r="AE1586" s="6"/>
      <c r="AJ1586" s="6"/>
      <c r="AO1586" s="6"/>
      <c r="AT1586" s="6"/>
      <c r="AY1586" s="6"/>
      <c r="BD1586" s="6"/>
      <c r="BI1586" s="6"/>
      <c r="BN1586" s="6"/>
      <c r="BS1586" s="6"/>
      <c r="BX1586" s="6"/>
      <c r="CC1586" s="6"/>
      <c r="CH1586" s="6"/>
      <c r="CM1586" s="6"/>
      <c r="CR1586" s="6"/>
      <c r="CW1586" s="6"/>
    </row>
    <row r="1587" spans="1:101" x14ac:dyDescent="0.25">
      <c r="A1587" s="27"/>
      <c r="F1587" s="6"/>
      <c r="K1587" s="6"/>
      <c r="P1587" s="6"/>
      <c r="U1587" s="6"/>
      <c r="Z1587" s="6"/>
      <c r="AE1587" s="6"/>
      <c r="AJ1587" s="6"/>
      <c r="AO1587" s="6"/>
      <c r="AT1587" s="6"/>
      <c r="AY1587" s="6"/>
      <c r="BD1587" s="6"/>
      <c r="BI1587" s="6"/>
      <c r="BN1587" s="6"/>
      <c r="BS1587" s="6"/>
      <c r="BX1587" s="6"/>
      <c r="CC1587" s="6"/>
      <c r="CH1587" s="6"/>
      <c r="CM1587" s="6"/>
      <c r="CR1587" s="6"/>
      <c r="CW1587" s="6"/>
    </row>
    <row r="1588" spans="1:101" x14ac:dyDescent="0.25">
      <c r="A1588" s="27"/>
      <c r="F1588" s="6"/>
      <c r="K1588" s="6"/>
      <c r="P1588" s="6"/>
      <c r="U1588" s="6"/>
      <c r="Z1588" s="6"/>
      <c r="AE1588" s="6"/>
      <c r="AJ1588" s="6"/>
      <c r="AO1588" s="6"/>
      <c r="AT1588" s="6"/>
      <c r="AY1588" s="6"/>
      <c r="BD1588" s="6"/>
      <c r="BI1588" s="6"/>
      <c r="BN1588" s="6"/>
      <c r="BS1588" s="6"/>
      <c r="BX1588" s="6"/>
      <c r="CC1588" s="6"/>
      <c r="CH1588" s="6"/>
      <c r="CM1588" s="6"/>
      <c r="CR1588" s="6"/>
      <c r="CW1588" s="6"/>
    </row>
    <row r="1589" spans="1:101" x14ac:dyDescent="0.25">
      <c r="A1589" s="27"/>
      <c r="F1589" s="6"/>
      <c r="K1589" s="6"/>
      <c r="P1589" s="6"/>
      <c r="U1589" s="6"/>
      <c r="Z1589" s="6"/>
      <c r="AE1589" s="6"/>
      <c r="AJ1589" s="6"/>
      <c r="AO1589" s="6"/>
      <c r="AT1589" s="6"/>
      <c r="AY1589" s="6"/>
      <c r="BD1589" s="6"/>
      <c r="BI1589" s="6"/>
      <c r="BN1589" s="6"/>
      <c r="BS1589" s="6"/>
      <c r="BX1589" s="6"/>
      <c r="CC1589" s="6"/>
      <c r="CH1589" s="6"/>
      <c r="CM1589" s="6"/>
      <c r="CR1589" s="6"/>
      <c r="CW1589" s="6"/>
    </row>
    <row r="1590" spans="1:101" x14ac:dyDescent="0.25">
      <c r="A1590" s="27"/>
      <c r="F1590" s="6"/>
      <c r="K1590" s="6"/>
      <c r="P1590" s="6"/>
      <c r="U1590" s="6"/>
      <c r="Z1590" s="6"/>
      <c r="AE1590" s="6"/>
      <c r="AJ1590" s="6"/>
      <c r="AO1590" s="6"/>
      <c r="AT1590" s="6"/>
      <c r="AY1590" s="6"/>
      <c r="BD1590" s="6"/>
      <c r="BI1590" s="6"/>
      <c r="BN1590" s="6"/>
      <c r="BS1590" s="6"/>
      <c r="BX1590" s="6"/>
      <c r="CC1590" s="6"/>
      <c r="CH1590" s="6"/>
      <c r="CM1590" s="6"/>
      <c r="CR1590" s="6"/>
      <c r="CW1590" s="6"/>
    </row>
    <row r="1591" spans="1:101" x14ac:dyDescent="0.25">
      <c r="A1591" s="27"/>
      <c r="F1591" s="6"/>
      <c r="K1591" s="6"/>
      <c r="P1591" s="6"/>
      <c r="U1591" s="6"/>
      <c r="Z1591" s="6"/>
      <c r="AE1591" s="6"/>
      <c r="AJ1591" s="6"/>
      <c r="AO1591" s="6"/>
      <c r="AT1591" s="6"/>
      <c r="AY1591" s="6"/>
      <c r="BD1591" s="6"/>
      <c r="BI1591" s="6"/>
      <c r="BN1591" s="6"/>
      <c r="BS1591" s="6"/>
      <c r="BX1591" s="6"/>
      <c r="CC1591" s="6"/>
      <c r="CH1591" s="6"/>
      <c r="CM1591" s="6"/>
      <c r="CR1591" s="6"/>
      <c r="CW1591" s="6"/>
    </row>
    <row r="1592" spans="1:101" x14ac:dyDescent="0.25">
      <c r="A1592" s="27"/>
      <c r="F1592" s="6"/>
      <c r="K1592" s="6"/>
      <c r="P1592" s="6"/>
      <c r="U1592" s="6"/>
      <c r="Z1592" s="6"/>
      <c r="AE1592" s="6"/>
      <c r="AJ1592" s="6"/>
      <c r="AO1592" s="6"/>
      <c r="AT1592" s="6"/>
      <c r="AY1592" s="6"/>
      <c r="BD1592" s="6"/>
      <c r="BI1592" s="6"/>
      <c r="BN1592" s="6"/>
      <c r="BS1592" s="6"/>
      <c r="BX1592" s="6"/>
      <c r="CC1592" s="6"/>
      <c r="CH1592" s="6"/>
      <c r="CM1592" s="6"/>
      <c r="CR1592" s="6"/>
      <c r="CW1592" s="6"/>
    </row>
    <row r="1593" spans="1:101" x14ac:dyDescent="0.25">
      <c r="A1593" s="27"/>
      <c r="F1593" s="6"/>
      <c r="K1593" s="6"/>
      <c r="P1593" s="6"/>
      <c r="U1593" s="6"/>
      <c r="Z1593" s="6"/>
      <c r="AE1593" s="6"/>
      <c r="AJ1593" s="6"/>
      <c r="AO1593" s="6"/>
      <c r="AT1593" s="6"/>
      <c r="AY1593" s="6"/>
      <c r="BD1593" s="6"/>
      <c r="BI1593" s="6"/>
      <c r="BN1593" s="6"/>
      <c r="BS1593" s="6"/>
      <c r="BX1593" s="6"/>
      <c r="CC1593" s="6"/>
      <c r="CH1593" s="6"/>
      <c r="CM1593" s="6"/>
      <c r="CR1593" s="6"/>
      <c r="CW1593" s="6"/>
    </row>
    <row r="1594" spans="1:101" x14ac:dyDescent="0.25">
      <c r="A1594" s="27"/>
      <c r="F1594" s="6"/>
      <c r="K1594" s="6"/>
      <c r="P1594" s="6"/>
      <c r="U1594" s="6"/>
      <c r="Z1594" s="6"/>
      <c r="AE1594" s="6"/>
      <c r="AJ1594" s="6"/>
      <c r="AO1594" s="6"/>
      <c r="AT1594" s="6"/>
      <c r="AY1594" s="6"/>
      <c r="BD1594" s="6"/>
      <c r="BI1594" s="6"/>
      <c r="BN1594" s="6"/>
      <c r="BS1594" s="6"/>
      <c r="BX1594" s="6"/>
      <c r="CC1594" s="6"/>
      <c r="CH1594" s="6"/>
      <c r="CM1594" s="6"/>
      <c r="CR1594" s="6"/>
      <c r="CW1594" s="6"/>
    </row>
    <row r="1595" spans="1:101" x14ac:dyDescent="0.25">
      <c r="A1595" s="27"/>
      <c r="F1595" s="6"/>
      <c r="K1595" s="6"/>
      <c r="P1595" s="6"/>
      <c r="U1595" s="6"/>
      <c r="Z1595" s="6"/>
      <c r="AE1595" s="6"/>
      <c r="AJ1595" s="6"/>
      <c r="AO1595" s="6"/>
      <c r="AT1595" s="6"/>
      <c r="AY1595" s="6"/>
      <c r="BD1595" s="6"/>
      <c r="BI1595" s="6"/>
      <c r="BN1595" s="6"/>
      <c r="BS1595" s="6"/>
      <c r="BX1595" s="6"/>
      <c r="CC1595" s="6"/>
      <c r="CH1595" s="6"/>
      <c r="CM1595" s="6"/>
      <c r="CR1595" s="6"/>
      <c r="CW1595" s="6"/>
    </row>
    <row r="1596" spans="1:101" x14ac:dyDescent="0.25">
      <c r="A1596" s="27"/>
      <c r="F1596" s="6"/>
      <c r="K1596" s="6"/>
      <c r="P1596" s="6"/>
      <c r="U1596" s="6"/>
      <c r="Z1596" s="6"/>
      <c r="AE1596" s="6"/>
      <c r="AJ1596" s="6"/>
      <c r="AO1596" s="6"/>
      <c r="AT1596" s="6"/>
      <c r="AY1596" s="6"/>
      <c r="BD1596" s="6"/>
      <c r="BI1596" s="6"/>
      <c r="BN1596" s="6"/>
      <c r="BS1596" s="6"/>
      <c r="BX1596" s="6"/>
      <c r="CC1596" s="6"/>
      <c r="CH1596" s="6"/>
      <c r="CM1596" s="6"/>
      <c r="CR1596" s="6"/>
      <c r="CW1596" s="6"/>
    </row>
    <row r="1597" spans="1:101" x14ac:dyDescent="0.25">
      <c r="A1597" s="27"/>
      <c r="F1597" s="6"/>
      <c r="K1597" s="6"/>
      <c r="P1597" s="6"/>
      <c r="U1597" s="6"/>
      <c r="Z1597" s="6"/>
      <c r="AE1597" s="6"/>
      <c r="AJ1597" s="6"/>
      <c r="AO1597" s="6"/>
      <c r="AT1597" s="6"/>
      <c r="AY1597" s="6"/>
      <c r="BD1597" s="6"/>
      <c r="BI1597" s="6"/>
      <c r="BN1597" s="6"/>
      <c r="BS1597" s="6"/>
      <c r="BX1597" s="6"/>
      <c r="CC1597" s="6"/>
      <c r="CH1597" s="6"/>
      <c r="CM1597" s="6"/>
      <c r="CR1597" s="6"/>
      <c r="CW1597" s="6"/>
    </row>
    <row r="1598" spans="1:101" x14ac:dyDescent="0.25">
      <c r="A1598" s="27"/>
      <c r="F1598" s="6"/>
      <c r="K1598" s="6"/>
      <c r="P1598" s="6"/>
      <c r="U1598" s="6"/>
      <c r="Z1598" s="6"/>
      <c r="AE1598" s="6"/>
      <c r="AJ1598" s="6"/>
      <c r="AO1598" s="6"/>
      <c r="AT1598" s="6"/>
      <c r="AY1598" s="6"/>
      <c r="BD1598" s="6"/>
      <c r="BI1598" s="6"/>
      <c r="BN1598" s="6"/>
      <c r="BS1598" s="6"/>
      <c r="BX1598" s="6"/>
      <c r="CC1598" s="6"/>
      <c r="CH1598" s="6"/>
      <c r="CM1598" s="6"/>
      <c r="CR1598" s="6"/>
      <c r="CW1598" s="6"/>
    </row>
    <row r="1599" spans="1:101" x14ac:dyDescent="0.25">
      <c r="A1599" s="27"/>
      <c r="F1599" s="6"/>
      <c r="K1599" s="6"/>
      <c r="P1599" s="6"/>
      <c r="U1599" s="6"/>
      <c r="Z1599" s="6"/>
      <c r="AE1599" s="6"/>
      <c r="AJ1599" s="6"/>
      <c r="AO1599" s="6"/>
      <c r="AT1599" s="6"/>
      <c r="AY1599" s="6"/>
      <c r="BD1599" s="6"/>
      <c r="BI1599" s="6"/>
      <c r="BN1599" s="6"/>
      <c r="BS1599" s="6"/>
      <c r="BX1599" s="6"/>
      <c r="CC1599" s="6"/>
      <c r="CH1599" s="6"/>
      <c r="CM1599" s="6"/>
      <c r="CR1599" s="6"/>
      <c r="CW1599" s="6"/>
    </row>
    <row r="1600" spans="1:101" x14ac:dyDescent="0.25">
      <c r="A1600" s="27"/>
      <c r="F1600" s="6"/>
      <c r="K1600" s="6"/>
      <c r="P1600" s="6"/>
      <c r="U1600" s="6"/>
      <c r="Z1600" s="6"/>
      <c r="AE1600" s="6"/>
      <c r="AJ1600" s="6"/>
      <c r="AO1600" s="6"/>
      <c r="AT1600" s="6"/>
      <c r="AY1600" s="6"/>
      <c r="BD1600" s="6"/>
      <c r="BI1600" s="6"/>
      <c r="BN1600" s="6"/>
      <c r="BS1600" s="6"/>
      <c r="BX1600" s="6"/>
      <c r="CC1600" s="6"/>
      <c r="CH1600" s="6"/>
      <c r="CM1600" s="6"/>
      <c r="CR1600" s="6"/>
      <c r="CW1600" s="6"/>
    </row>
    <row r="1601" spans="1:101" x14ac:dyDescent="0.25">
      <c r="A1601" s="27"/>
      <c r="F1601" s="6"/>
      <c r="K1601" s="6"/>
      <c r="P1601" s="6"/>
      <c r="U1601" s="6"/>
      <c r="Z1601" s="6"/>
      <c r="AE1601" s="6"/>
      <c r="AJ1601" s="6"/>
      <c r="AO1601" s="6"/>
      <c r="AT1601" s="6"/>
      <c r="AY1601" s="6"/>
      <c r="BD1601" s="6"/>
      <c r="BI1601" s="6"/>
      <c r="BN1601" s="6"/>
      <c r="BS1601" s="6"/>
      <c r="BX1601" s="6"/>
      <c r="CC1601" s="6"/>
      <c r="CH1601" s="6"/>
      <c r="CM1601" s="6"/>
      <c r="CR1601" s="6"/>
      <c r="CW1601" s="6"/>
    </row>
    <row r="1602" spans="1:101" x14ac:dyDescent="0.25">
      <c r="A1602" s="27"/>
      <c r="F1602" s="6"/>
      <c r="K1602" s="6"/>
      <c r="P1602" s="6"/>
      <c r="U1602" s="6"/>
      <c r="Z1602" s="6"/>
      <c r="AE1602" s="6"/>
      <c r="AJ1602" s="6"/>
      <c r="AO1602" s="6"/>
      <c r="AT1602" s="6"/>
      <c r="AY1602" s="6"/>
      <c r="BD1602" s="6"/>
      <c r="BI1602" s="6"/>
      <c r="BN1602" s="6"/>
      <c r="BS1602" s="6"/>
      <c r="BX1602" s="6"/>
      <c r="CC1602" s="6"/>
      <c r="CH1602" s="6"/>
      <c r="CM1602" s="6"/>
      <c r="CR1602" s="6"/>
      <c r="CW1602" s="6"/>
    </row>
    <row r="1603" spans="1:101" x14ac:dyDescent="0.25">
      <c r="A1603" s="27"/>
      <c r="F1603" s="6"/>
      <c r="K1603" s="6"/>
      <c r="P1603" s="6"/>
      <c r="U1603" s="6"/>
      <c r="Z1603" s="6"/>
      <c r="AE1603" s="6"/>
      <c r="AJ1603" s="6"/>
      <c r="AO1603" s="6"/>
      <c r="AT1603" s="6"/>
      <c r="AY1603" s="6"/>
      <c r="BD1603" s="6"/>
      <c r="BI1603" s="6"/>
      <c r="BN1603" s="6"/>
      <c r="BS1603" s="6"/>
      <c r="BX1603" s="6"/>
      <c r="CC1603" s="6"/>
      <c r="CH1603" s="6"/>
      <c r="CM1603" s="6"/>
      <c r="CR1603" s="6"/>
      <c r="CW1603" s="6"/>
    </row>
    <row r="1604" spans="1:101" x14ac:dyDescent="0.25">
      <c r="A1604" s="27"/>
      <c r="F1604" s="6"/>
      <c r="K1604" s="6"/>
      <c r="P1604" s="6"/>
      <c r="U1604" s="6"/>
      <c r="Z1604" s="6"/>
      <c r="AE1604" s="6"/>
      <c r="AJ1604" s="6"/>
      <c r="AO1604" s="6"/>
      <c r="AT1604" s="6"/>
      <c r="AY1604" s="6"/>
      <c r="BD1604" s="6"/>
      <c r="BI1604" s="6"/>
      <c r="BN1604" s="6"/>
      <c r="BS1604" s="6"/>
      <c r="BX1604" s="6"/>
      <c r="CC1604" s="6"/>
      <c r="CH1604" s="6"/>
      <c r="CM1604" s="6"/>
      <c r="CR1604" s="6"/>
      <c r="CW1604" s="6"/>
    </row>
    <row r="1605" spans="1:101" x14ac:dyDescent="0.25">
      <c r="A1605" s="27"/>
      <c r="F1605" s="6"/>
      <c r="K1605" s="6"/>
      <c r="P1605" s="6"/>
      <c r="U1605" s="6"/>
      <c r="Z1605" s="6"/>
      <c r="AE1605" s="6"/>
      <c r="AJ1605" s="6"/>
      <c r="AO1605" s="6"/>
      <c r="AT1605" s="6"/>
      <c r="AY1605" s="6"/>
      <c r="BD1605" s="6"/>
      <c r="BI1605" s="6"/>
      <c r="BN1605" s="6"/>
      <c r="BS1605" s="6"/>
      <c r="BX1605" s="6"/>
      <c r="CC1605" s="6"/>
      <c r="CH1605" s="6"/>
      <c r="CM1605" s="6"/>
      <c r="CR1605" s="6"/>
      <c r="CW1605" s="6"/>
    </row>
    <row r="1606" spans="1:101" x14ac:dyDescent="0.25">
      <c r="A1606" s="27"/>
      <c r="F1606" s="6"/>
      <c r="K1606" s="6"/>
      <c r="P1606" s="6"/>
      <c r="U1606" s="6"/>
      <c r="Z1606" s="6"/>
      <c r="AE1606" s="6"/>
      <c r="AJ1606" s="6"/>
      <c r="AO1606" s="6"/>
      <c r="AT1606" s="6"/>
      <c r="AY1606" s="6"/>
      <c r="BD1606" s="6"/>
      <c r="BI1606" s="6"/>
      <c r="BN1606" s="6"/>
      <c r="BS1606" s="6"/>
      <c r="BX1606" s="6"/>
      <c r="CC1606" s="6"/>
      <c r="CH1606" s="6"/>
      <c r="CM1606" s="6"/>
      <c r="CR1606" s="6"/>
      <c r="CW1606" s="6"/>
    </row>
    <row r="1607" spans="1:101" x14ac:dyDescent="0.25">
      <c r="A1607" s="27"/>
      <c r="F1607" s="6"/>
      <c r="K1607" s="6"/>
      <c r="P1607" s="6"/>
      <c r="U1607" s="6"/>
      <c r="Z1607" s="6"/>
      <c r="AE1607" s="6"/>
      <c r="AJ1607" s="6"/>
      <c r="AO1607" s="6"/>
      <c r="AT1607" s="6"/>
      <c r="AY1607" s="6"/>
      <c r="BD1607" s="6"/>
      <c r="BI1607" s="6"/>
      <c r="BN1607" s="6"/>
      <c r="BS1607" s="6"/>
      <c r="BX1607" s="6"/>
      <c r="CC1607" s="6"/>
      <c r="CH1607" s="6"/>
      <c r="CM1607" s="6"/>
      <c r="CR1607" s="6"/>
      <c r="CW1607" s="6"/>
    </row>
    <row r="1608" spans="1:101" x14ac:dyDescent="0.25">
      <c r="A1608" s="27"/>
      <c r="F1608" s="6"/>
      <c r="K1608" s="6"/>
      <c r="P1608" s="6"/>
      <c r="U1608" s="6"/>
      <c r="Z1608" s="6"/>
      <c r="AE1608" s="6"/>
      <c r="AJ1608" s="6"/>
      <c r="AO1608" s="6"/>
      <c r="AT1608" s="6"/>
      <c r="AY1608" s="6"/>
      <c r="BD1608" s="6"/>
      <c r="BI1608" s="6"/>
      <c r="BN1608" s="6"/>
      <c r="BS1608" s="6"/>
      <c r="BX1608" s="6"/>
      <c r="CC1608" s="6"/>
      <c r="CH1608" s="6"/>
      <c r="CM1608" s="6"/>
      <c r="CR1608" s="6"/>
      <c r="CW1608" s="6"/>
    </row>
    <row r="1609" spans="1:101" x14ac:dyDescent="0.25">
      <c r="A1609" s="27"/>
      <c r="F1609" s="6"/>
      <c r="K1609" s="6"/>
      <c r="P1609" s="6"/>
      <c r="U1609" s="6"/>
      <c r="Z1609" s="6"/>
      <c r="AE1609" s="6"/>
      <c r="AJ1609" s="6"/>
      <c r="AO1609" s="6"/>
      <c r="AT1609" s="6"/>
      <c r="AY1609" s="6"/>
      <c r="BD1609" s="6"/>
      <c r="BI1609" s="6"/>
      <c r="BN1609" s="6"/>
      <c r="BS1609" s="6"/>
      <c r="BX1609" s="6"/>
      <c r="CC1609" s="6"/>
      <c r="CH1609" s="6"/>
      <c r="CM1609" s="6"/>
      <c r="CR1609" s="6"/>
      <c r="CW1609" s="6"/>
    </row>
    <row r="1610" spans="1:101" x14ac:dyDescent="0.25">
      <c r="A1610" s="27"/>
      <c r="F1610" s="6"/>
      <c r="K1610" s="6"/>
      <c r="P1610" s="6"/>
      <c r="U1610" s="6"/>
      <c r="Z1610" s="6"/>
      <c r="AE1610" s="6"/>
      <c r="AJ1610" s="6"/>
      <c r="AO1610" s="6"/>
      <c r="AT1610" s="6"/>
      <c r="AY1610" s="6"/>
      <c r="BD1610" s="6"/>
      <c r="BI1610" s="6"/>
      <c r="BN1610" s="6"/>
      <c r="BS1610" s="6"/>
      <c r="BX1610" s="6"/>
      <c r="CC1610" s="6"/>
      <c r="CH1610" s="6"/>
      <c r="CM1610" s="6"/>
      <c r="CR1610" s="6"/>
      <c r="CW1610" s="6"/>
    </row>
    <row r="1611" spans="1:101" x14ac:dyDescent="0.25">
      <c r="A1611" s="27"/>
      <c r="F1611" s="6"/>
      <c r="K1611" s="6"/>
      <c r="P1611" s="6"/>
      <c r="U1611" s="6"/>
      <c r="Z1611" s="6"/>
      <c r="AE1611" s="6"/>
      <c r="AJ1611" s="6"/>
      <c r="AO1611" s="6"/>
      <c r="AT1611" s="6"/>
      <c r="AY1611" s="6"/>
      <c r="BD1611" s="6"/>
      <c r="BI1611" s="6"/>
      <c r="BN1611" s="6"/>
      <c r="BS1611" s="6"/>
      <c r="BX1611" s="6"/>
      <c r="CC1611" s="6"/>
      <c r="CH1611" s="6"/>
      <c r="CM1611" s="6"/>
      <c r="CR1611" s="6"/>
      <c r="CW1611" s="6"/>
    </row>
    <row r="1612" spans="1:101" x14ac:dyDescent="0.25">
      <c r="A1612" s="27"/>
      <c r="F1612" s="6"/>
      <c r="K1612" s="6"/>
      <c r="P1612" s="6"/>
      <c r="U1612" s="6"/>
      <c r="Z1612" s="6"/>
      <c r="AE1612" s="6"/>
      <c r="AJ1612" s="6"/>
      <c r="AO1612" s="6"/>
      <c r="AT1612" s="6"/>
      <c r="AY1612" s="6"/>
      <c r="BD1612" s="6"/>
      <c r="BI1612" s="6"/>
      <c r="BN1612" s="6"/>
      <c r="BS1612" s="6"/>
      <c r="BX1612" s="6"/>
      <c r="CC1612" s="6"/>
      <c r="CH1612" s="6"/>
      <c r="CM1612" s="6"/>
      <c r="CR1612" s="6"/>
      <c r="CW1612" s="6"/>
    </row>
    <row r="1613" spans="1:101" x14ac:dyDescent="0.25">
      <c r="A1613" s="27"/>
      <c r="F1613" s="6"/>
      <c r="K1613" s="6"/>
      <c r="P1613" s="6"/>
      <c r="U1613" s="6"/>
      <c r="Z1613" s="6"/>
      <c r="AE1613" s="6"/>
      <c r="AJ1613" s="6"/>
      <c r="AO1613" s="6"/>
      <c r="AT1613" s="6"/>
      <c r="AY1613" s="6"/>
      <c r="BD1613" s="6"/>
      <c r="BI1613" s="6"/>
      <c r="BN1613" s="6"/>
      <c r="BS1613" s="6"/>
      <c r="BX1613" s="6"/>
      <c r="CC1613" s="6"/>
      <c r="CH1613" s="6"/>
      <c r="CM1613" s="6"/>
      <c r="CR1613" s="6"/>
      <c r="CW1613" s="6"/>
    </row>
    <row r="1614" spans="1:101" x14ac:dyDescent="0.25">
      <c r="A1614" s="27"/>
      <c r="F1614" s="6"/>
      <c r="K1614" s="6"/>
      <c r="P1614" s="6"/>
      <c r="U1614" s="6"/>
      <c r="Z1614" s="6"/>
      <c r="AE1614" s="6"/>
      <c r="AJ1614" s="6"/>
      <c r="AO1614" s="6"/>
      <c r="AT1614" s="6"/>
      <c r="AY1614" s="6"/>
      <c r="BD1614" s="6"/>
      <c r="BI1614" s="6"/>
      <c r="BN1614" s="6"/>
      <c r="BS1614" s="6"/>
      <c r="BX1614" s="6"/>
      <c r="CC1614" s="6"/>
      <c r="CH1614" s="6"/>
      <c r="CM1614" s="6"/>
      <c r="CR1614" s="6"/>
      <c r="CW1614" s="6"/>
    </row>
    <row r="1615" spans="1:101" x14ac:dyDescent="0.25">
      <c r="A1615" s="27"/>
      <c r="F1615" s="6"/>
      <c r="K1615" s="6"/>
      <c r="P1615" s="6"/>
      <c r="U1615" s="6"/>
      <c r="Z1615" s="6"/>
      <c r="AE1615" s="6"/>
      <c r="AJ1615" s="6"/>
      <c r="AO1615" s="6"/>
      <c r="AT1615" s="6"/>
      <c r="AY1615" s="6"/>
      <c r="BD1615" s="6"/>
      <c r="BI1615" s="6"/>
      <c r="BN1615" s="6"/>
      <c r="BS1615" s="6"/>
      <c r="BX1615" s="6"/>
      <c r="CC1615" s="6"/>
      <c r="CH1615" s="6"/>
      <c r="CM1615" s="6"/>
      <c r="CR1615" s="6"/>
      <c r="CW1615" s="6"/>
    </row>
    <row r="1616" spans="1:101" x14ac:dyDescent="0.25">
      <c r="A1616" s="27"/>
      <c r="F1616" s="6"/>
      <c r="K1616" s="6"/>
      <c r="P1616" s="6"/>
      <c r="U1616" s="6"/>
      <c r="Z1616" s="6"/>
      <c r="AE1616" s="6"/>
      <c r="AJ1616" s="6"/>
      <c r="AO1616" s="6"/>
      <c r="AT1616" s="6"/>
      <c r="AY1616" s="6"/>
      <c r="BD1616" s="6"/>
      <c r="BI1616" s="6"/>
      <c r="BN1616" s="6"/>
      <c r="BS1616" s="6"/>
      <c r="BX1616" s="6"/>
      <c r="CC1616" s="6"/>
      <c r="CH1616" s="6"/>
      <c r="CM1616" s="6"/>
      <c r="CR1616" s="6"/>
      <c r="CW1616" s="6"/>
    </row>
    <row r="1617" spans="1:101" x14ac:dyDescent="0.25">
      <c r="A1617" s="27"/>
      <c r="F1617" s="6"/>
      <c r="K1617" s="6"/>
      <c r="P1617" s="6"/>
      <c r="U1617" s="6"/>
      <c r="Z1617" s="6"/>
      <c r="AE1617" s="6"/>
      <c r="AJ1617" s="6"/>
      <c r="AO1617" s="6"/>
      <c r="AT1617" s="6"/>
      <c r="AY1617" s="6"/>
      <c r="BD1617" s="6"/>
      <c r="BI1617" s="6"/>
      <c r="BN1617" s="6"/>
      <c r="BS1617" s="6"/>
      <c r="BX1617" s="6"/>
      <c r="CC1617" s="6"/>
      <c r="CH1617" s="6"/>
      <c r="CM1617" s="6"/>
      <c r="CR1617" s="6"/>
      <c r="CW1617" s="6"/>
    </row>
    <row r="1618" spans="1:101" x14ac:dyDescent="0.25">
      <c r="A1618" s="27"/>
      <c r="F1618" s="6"/>
      <c r="K1618" s="6"/>
      <c r="P1618" s="6"/>
      <c r="U1618" s="6"/>
      <c r="Z1618" s="6"/>
      <c r="AE1618" s="6"/>
      <c r="AJ1618" s="6"/>
      <c r="AO1618" s="6"/>
      <c r="AT1618" s="6"/>
      <c r="AY1618" s="6"/>
      <c r="BD1618" s="6"/>
      <c r="BI1618" s="6"/>
      <c r="BN1618" s="6"/>
      <c r="BS1618" s="6"/>
      <c r="BX1618" s="6"/>
      <c r="CC1618" s="6"/>
      <c r="CH1618" s="6"/>
      <c r="CM1618" s="6"/>
      <c r="CR1618" s="6"/>
      <c r="CW1618" s="6"/>
    </row>
    <row r="1619" spans="1:101" x14ac:dyDescent="0.25">
      <c r="A1619" s="27"/>
      <c r="F1619" s="6"/>
      <c r="K1619" s="6"/>
      <c r="P1619" s="6"/>
      <c r="U1619" s="6"/>
      <c r="Z1619" s="6"/>
      <c r="AE1619" s="6"/>
      <c r="AJ1619" s="6"/>
      <c r="AO1619" s="6"/>
      <c r="AT1619" s="6"/>
      <c r="AY1619" s="6"/>
      <c r="BD1619" s="6"/>
      <c r="BI1619" s="6"/>
      <c r="BN1619" s="6"/>
      <c r="BS1619" s="6"/>
      <c r="BX1619" s="6"/>
      <c r="CC1619" s="6"/>
      <c r="CH1619" s="6"/>
      <c r="CM1619" s="6"/>
      <c r="CR1619" s="6"/>
      <c r="CW1619" s="6"/>
    </row>
    <row r="1620" spans="1:101" x14ac:dyDescent="0.25">
      <c r="A1620" s="27"/>
      <c r="F1620" s="6"/>
      <c r="K1620" s="6"/>
      <c r="P1620" s="6"/>
      <c r="U1620" s="6"/>
      <c r="Z1620" s="6"/>
      <c r="AE1620" s="6"/>
      <c r="AJ1620" s="6"/>
      <c r="AO1620" s="6"/>
      <c r="AT1620" s="6"/>
      <c r="AY1620" s="6"/>
      <c r="BD1620" s="6"/>
      <c r="BI1620" s="6"/>
      <c r="BN1620" s="6"/>
      <c r="BS1620" s="6"/>
      <c r="BX1620" s="6"/>
      <c r="CC1620" s="6"/>
      <c r="CH1620" s="6"/>
      <c r="CM1620" s="6"/>
      <c r="CR1620" s="6"/>
      <c r="CW1620" s="6"/>
    </row>
    <row r="1621" spans="1:101" x14ac:dyDescent="0.25">
      <c r="A1621" s="27"/>
      <c r="F1621" s="6"/>
      <c r="K1621" s="6"/>
      <c r="P1621" s="6"/>
      <c r="U1621" s="6"/>
      <c r="Z1621" s="6"/>
      <c r="AE1621" s="6"/>
      <c r="AJ1621" s="6"/>
      <c r="AO1621" s="6"/>
      <c r="AT1621" s="6"/>
      <c r="AY1621" s="6"/>
      <c r="BD1621" s="6"/>
      <c r="BI1621" s="6"/>
      <c r="BN1621" s="6"/>
      <c r="BS1621" s="6"/>
      <c r="BX1621" s="6"/>
      <c r="CC1621" s="6"/>
      <c r="CH1621" s="6"/>
      <c r="CM1621" s="6"/>
      <c r="CR1621" s="6"/>
      <c r="CW1621" s="6"/>
    </row>
    <row r="1622" spans="1:101" x14ac:dyDescent="0.25">
      <c r="A1622" s="27"/>
      <c r="F1622" s="6"/>
      <c r="K1622" s="6"/>
      <c r="P1622" s="6"/>
      <c r="U1622" s="6"/>
      <c r="Z1622" s="6"/>
      <c r="AE1622" s="6"/>
      <c r="AJ1622" s="6"/>
      <c r="AO1622" s="6"/>
      <c r="AT1622" s="6"/>
      <c r="AY1622" s="6"/>
      <c r="BD1622" s="6"/>
      <c r="BI1622" s="6"/>
      <c r="BN1622" s="6"/>
      <c r="BS1622" s="6"/>
      <c r="BX1622" s="6"/>
      <c r="CC1622" s="6"/>
      <c r="CH1622" s="6"/>
      <c r="CM1622" s="6"/>
      <c r="CR1622" s="6"/>
      <c r="CW1622" s="6"/>
    </row>
    <row r="1623" spans="1:101" x14ac:dyDescent="0.25">
      <c r="A1623" s="27"/>
      <c r="F1623" s="6"/>
      <c r="K1623" s="6"/>
      <c r="P1623" s="6"/>
      <c r="U1623" s="6"/>
      <c r="Z1623" s="6"/>
      <c r="AE1623" s="6"/>
      <c r="AJ1623" s="6"/>
      <c r="AO1623" s="6"/>
      <c r="AT1623" s="6"/>
      <c r="AY1623" s="6"/>
      <c r="BD1623" s="6"/>
      <c r="BI1623" s="6"/>
      <c r="BN1623" s="6"/>
      <c r="BS1623" s="6"/>
      <c r="BX1623" s="6"/>
      <c r="CC1623" s="6"/>
      <c r="CH1623" s="6"/>
      <c r="CM1623" s="6"/>
      <c r="CR1623" s="6"/>
      <c r="CW1623" s="6"/>
    </row>
    <row r="1624" spans="1:101" x14ac:dyDescent="0.25">
      <c r="A1624" s="27"/>
      <c r="F1624" s="6"/>
      <c r="K1624" s="6"/>
      <c r="P1624" s="6"/>
      <c r="U1624" s="6"/>
      <c r="Z1624" s="6"/>
      <c r="AE1624" s="6"/>
      <c r="AJ1624" s="6"/>
      <c r="AO1624" s="6"/>
      <c r="AT1624" s="6"/>
      <c r="AY1624" s="6"/>
      <c r="BD1624" s="6"/>
      <c r="BI1624" s="6"/>
      <c r="BN1624" s="6"/>
      <c r="BS1624" s="6"/>
      <c r="BX1624" s="6"/>
      <c r="CC1624" s="6"/>
      <c r="CH1624" s="6"/>
      <c r="CM1624" s="6"/>
      <c r="CR1624" s="6"/>
      <c r="CW1624" s="6"/>
    </row>
    <row r="1625" spans="1:101" x14ac:dyDescent="0.25">
      <c r="A1625" s="27"/>
      <c r="F1625" s="6"/>
      <c r="K1625" s="6"/>
      <c r="P1625" s="6"/>
      <c r="U1625" s="6"/>
      <c r="Z1625" s="6"/>
      <c r="AE1625" s="6"/>
      <c r="AJ1625" s="6"/>
      <c r="AO1625" s="6"/>
      <c r="AT1625" s="6"/>
      <c r="AY1625" s="6"/>
      <c r="BD1625" s="6"/>
      <c r="BI1625" s="6"/>
      <c r="BN1625" s="6"/>
      <c r="BS1625" s="6"/>
      <c r="BX1625" s="6"/>
      <c r="CC1625" s="6"/>
      <c r="CH1625" s="6"/>
      <c r="CM1625" s="6"/>
      <c r="CR1625" s="6"/>
      <c r="CW1625" s="6"/>
    </row>
    <row r="1626" spans="1:101" x14ac:dyDescent="0.25">
      <c r="A1626" s="27"/>
      <c r="F1626" s="6"/>
      <c r="K1626" s="6"/>
      <c r="P1626" s="6"/>
      <c r="U1626" s="6"/>
      <c r="Z1626" s="6"/>
      <c r="AE1626" s="6"/>
      <c r="AJ1626" s="6"/>
      <c r="AO1626" s="6"/>
      <c r="AT1626" s="6"/>
      <c r="AY1626" s="6"/>
      <c r="BD1626" s="6"/>
      <c r="BI1626" s="6"/>
      <c r="BN1626" s="6"/>
      <c r="BS1626" s="6"/>
      <c r="BX1626" s="6"/>
      <c r="CC1626" s="6"/>
      <c r="CH1626" s="6"/>
      <c r="CM1626" s="6"/>
      <c r="CR1626" s="6"/>
      <c r="CW1626" s="6"/>
    </row>
    <row r="1627" spans="1:101" x14ac:dyDescent="0.25">
      <c r="A1627" s="27"/>
      <c r="F1627" s="6"/>
      <c r="K1627" s="6"/>
      <c r="P1627" s="6"/>
      <c r="U1627" s="6"/>
      <c r="Z1627" s="6"/>
      <c r="AE1627" s="6"/>
      <c r="AJ1627" s="6"/>
      <c r="AO1627" s="6"/>
      <c r="AT1627" s="6"/>
      <c r="AY1627" s="6"/>
      <c r="BD1627" s="6"/>
      <c r="BI1627" s="6"/>
      <c r="BN1627" s="6"/>
      <c r="BS1627" s="6"/>
      <c r="BX1627" s="6"/>
      <c r="CC1627" s="6"/>
      <c r="CH1627" s="6"/>
      <c r="CM1627" s="6"/>
      <c r="CR1627" s="6"/>
      <c r="CW1627" s="6"/>
    </row>
    <row r="1628" spans="1:101" x14ac:dyDescent="0.25">
      <c r="A1628" s="27"/>
      <c r="F1628" s="6"/>
      <c r="K1628" s="6"/>
      <c r="P1628" s="6"/>
      <c r="U1628" s="6"/>
      <c r="Z1628" s="6"/>
      <c r="AE1628" s="6"/>
      <c r="AJ1628" s="6"/>
      <c r="AO1628" s="6"/>
      <c r="AT1628" s="6"/>
      <c r="AY1628" s="6"/>
      <c r="BD1628" s="6"/>
      <c r="BI1628" s="6"/>
      <c r="BN1628" s="6"/>
      <c r="BS1628" s="6"/>
      <c r="BX1628" s="6"/>
      <c r="CC1628" s="6"/>
      <c r="CH1628" s="6"/>
      <c r="CM1628" s="6"/>
      <c r="CR1628" s="6"/>
      <c r="CW1628" s="6"/>
    </row>
    <row r="1629" spans="1:101" x14ac:dyDescent="0.25">
      <c r="A1629" s="27"/>
      <c r="F1629" s="6"/>
      <c r="K1629" s="6"/>
      <c r="P1629" s="6"/>
      <c r="U1629" s="6"/>
      <c r="Z1629" s="6"/>
      <c r="AE1629" s="6"/>
      <c r="AJ1629" s="6"/>
      <c r="AO1629" s="6"/>
      <c r="AT1629" s="6"/>
      <c r="AY1629" s="6"/>
      <c r="BD1629" s="6"/>
      <c r="BI1629" s="6"/>
      <c r="BN1629" s="6"/>
      <c r="BS1629" s="6"/>
      <c r="BX1629" s="6"/>
      <c r="CC1629" s="6"/>
      <c r="CH1629" s="6"/>
      <c r="CM1629" s="6"/>
      <c r="CR1629" s="6"/>
      <c r="CW1629" s="6"/>
    </row>
    <row r="1630" spans="1:101" x14ac:dyDescent="0.25">
      <c r="A1630" s="27"/>
      <c r="F1630" s="6"/>
      <c r="K1630" s="6"/>
      <c r="P1630" s="6"/>
      <c r="U1630" s="6"/>
      <c r="Z1630" s="6"/>
      <c r="AE1630" s="6"/>
      <c r="AJ1630" s="6"/>
      <c r="AO1630" s="6"/>
      <c r="AT1630" s="6"/>
      <c r="AY1630" s="6"/>
      <c r="BD1630" s="6"/>
      <c r="BI1630" s="6"/>
      <c r="BN1630" s="6"/>
      <c r="BS1630" s="6"/>
      <c r="BX1630" s="6"/>
      <c r="CC1630" s="6"/>
      <c r="CH1630" s="6"/>
      <c r="CM1630" s="6"/>
      <c r="CR1630" s="6"/>
      <c r="CW1630" s="6"/>
    </row>
    <row r="1631" spans="1:101" x14ac:dyDescent="0.25">
      <c r="A1631" s="27"/>
      <c r="F1631" s="6"/>
      <c r="K1631" s="6"/>
      <c r="P1631" s="6"/>
      <c r="U1631" s="6"/>
      <c r="Z1631" s="6"/>
      <c r="AE1631" s="6"/>
      <c r="AJ1631" s="6"/>
      <c r="AO1631" s="6"/>
      <c r="AT1631" s="6"/>
      <c r="AY1631" s="6"/>
      <c r="BD1631" s="6"/>
      <c r="BI1631" s="6"/>
      <c r="BN1631" s="6"/>
      <c r="BS1631" s="6"/>
      <c r="BX1631" s="6"/>
      <c r="CC1631" s="6"/>
      <c r="CH1631" s="6"/>
      <c r="CM1631" s="6"/>
      <c r="CR1631" s="6"/>
      <c r="CW1631" s="6"/>
    </row>
    <row r="1632" spans="1:101" x14ac:dyDescent="0.25">
      <c r="A1632" s="27"/>
      <c r="F1632" s="6"/>
      <c r="K1632" s="6"/>
      <c r="P1632" s="6"/>
      <c r="U1632" s="6"/>
      <c r="Z1632" s="6"/>
      <c r="AE1632" s="6"/>
      <c r="AJ1632" s="6"/>
      <c r="AO1632" s="6"/>
      <c r="AT1632" s="6"/>
      <c r="AY1632" s="6"/>
      <c r="BD1632" s="6"/>
      <c r="BI1632" s="6"/>
      <c r="BN1632" s="6"/>
      <c r="BS1632" s="6"/>
      <c r="BX1632" s="6"/>
      <c r="CC1632" s="6"/>
      <c r="CH1632" s="6"/>
      <c r="CM1632" s="6"/>
      <c r="CR1632" s="6"/>
      <c r="CW1632" s="6"/>
    </row>
    <row r="1633" spans="1:101" x14ac:dyDescent="0.25">
      <c r="A1633" s="27"/>
      <c r="F1633" s="6"/>
      <c r="K1633" s="6"/>
      <c r="P1633" s="6"/>
      <c r="U1633" s="6"/>
      <c r="Z1633" s="6"/>
      <c r="AE1633" s="6"/>
      <c r="AJ1633" s="6"/>
      <c r="AO1633" s="6"/>
      <c r="AT1633" s="6"/>
      <c r="AY1633" s="6"/>
      <c r="BD1633" s="6"/>
      <c r="BI1633" s="6"/>
      <c r="BN1633" s="6"/>
      <c r="BS1633" s="6"/>
      <c r="BX1633" s="6"/>
      <c r="CC1633" s="6"/>
      <c r="CH1633" s="6"/>
      <c r="CM1633" s="6"/>
      <c r="CR1633" s="6"/>
      <c r="CW1633" s="6"/>
    </row>
    <row r="1634" spans="1:101" x14ac:dyDescent="0.25">
      <c r="A1634" s="27"/>
      <c r="F1634" s="6"/>
      <c r="K1634" s="6"/>
      <c r="P1634" s="6"/>
      <c r="U1634" s="6"/>
      <c r="Z1634" s="6"/>
      <c r="AE1634" s="6"/>
      <c r="AJ1634" s="6"/>
      <c r="AO1634" s="6"/>
      <c r="AT1634" s="6"/>
      <c r="AY1634" s="6"/>
      <c r="BD1634" s="6"/>
      <c r="BI1634" s="6"/>
      <c r="BN1634" s="6"/>
      <c r="BS1634" s="6"/>
      <c r="BX1634" s="6"/>
      <c r="CC1634" s="6"/>
      <c r="CH1634" s="6"/>
      <c r="CM1634" s="6"/>
      <c r="CR1634" s="6"/>
      <c r="CW1634" s="6"/>
    </row>
    <row r="1635" spans="1:101" x14ac:dyDescent="0.25">
      <c r="A1635" s="27"/>
      <c r="F1635" s="6"/>
      <c r="K1635" s="6"/>
      <c r="P1635" s="6"/>
      <c r="U1635" s="6"/>
      <c r="Z1635" s="6"/>
      <c r="AE1635" s="6"/>
      <c r="AJ1635" s="6"/>
      <c r="AO1635" s="6"/>
      <c r="AT1635" s="6"/>
      <c r="AY1635" s="6"/>
      <c r="BD1635" s="6"/>
      <c r="BI1635" s="6"/>
      <c r="BN1635" s="6"/>
      <c r="BS1635" s="6"/>
      <c r="BX1635" s="6"/>
      <c r="CC1635" s="6"/>
      <c r="CH1635" s="6"/>
      <c r="CM1635" s="6"/>
      <c r="CR1635" s="6"/>
      <c r="CW1635" s="6"/>
    </row>
    <row r="1636" spans="1:101" x14ac:dyDescent="0.25">
      <c r="A1636" s="27"/>
      <c r="F1636" s="6"/>
      <c r="K1636" s="6"/>
      <c r="P1636" s="6"/>
      <c r="U1636" s="6"/>
      <c r="Z1636" s="6"/>
      <c r="AE1636" s="6"/>
      <c r="AJ1636" s="6"/>
      <c r="AO1636" s="6"/>
      <c r="AT1636" s="6"/>
      <c r="AY1636" s="6"/>
      <c r="BD1636" s="6"/>
      <c r="BI1636" s="6"/>
      <c r="BN1636" s="6"/>
      <c r="BS1636" s="6"/>
      <c r="BX1636" s="6"/>
      <c r="CC1636" s="6"/>
      <c r="CH1636" s="6"/>
      <c r="CM1636" s="6"/>
      <c r="CR1636" s="6"/>
      <c r="CW1636" s="6"/>
    </row>
    <row r="1637" spans="1:101" x14ac:dyDescent="0.25">
      <c r="A1637" s="27"/>
      <c r="F1637" s="6"/>
      <c r="K1637" s="6"/>
      <c r="P1637" s="6"/>
      <c r="U1637" s="6"/>
      <c r="Z1637" s="6"/>
      <c r="AE1637" s="6"/>
      <c r="AJ1637" s="6"/>
      <c r="AO1637" s="6"/>
      <c r="AT1637" s="6"/>
      <c r="AY1637" s="6"/>
      <c r="BD1637" s="6"/>
      <c r="BI1637" s="6"/>
      <c r="BN1637" s="6"/>
      <c r="BS1637" s="6"/>
      <c r="BX1637" s="6"/>
      <c r="CC1637" s="6"/>
      <c r="CH1637" s="6"/>
      <c r="CM1637" s="6"/>
      <c r="CR1637" s="6"/>
      <c r="CW1637" s="6"/>
    </row>
    <row r="1638" spans="1:101" x14ac:dyDescent="0.25">
      <c r="A1638" s="27"/>
      <c r="F1638" s="6"/>
      <c r="K1638" s="6"/>
      <c r="P1638" s="6"/>
      <c r="U1638" s="6"/>
      <c r="Z1638" s="6"/>
      <c r="AE1638" s="6"/>
      <c r="AJ1638" s="6"/>
      <c r="AO1638" s="6"/>
      <c r="AT1638" s="6"/>
      <c r="AY1638" s="6"/>
      <c r="BD1638" s="6"/>
      <c r="BI1638" s="6"/>
      <c r="BN1638" s="6"/>
      <c r="BS1638" s="6"/>
      <c r="BX1638" s="6"/>
      <c r="CC1638" s="6"/>
      <c r="CH1638" s="6"/>
      <c r="CM1638" s="6"/>
      <c r="CR1638" s="6"/>
      <c r="CW1638" s="6"/>
    </row>
    <row r="1639" spans="1:101" x14ac:dyDescent="0.25">
      <c r="A1639" s="27"/>
      <c r="F1639" s="6"/>
      <c r="K1639" s="6"/>
      <c r="P1639" s="6"/>
      <c r="U1639" s="6"/>
      <c r="Z1639" s="6"/>
      <c r="AE1639" s="6"/>
      <c r="AJ1639" s="6"/>
      <c r="AO1639" s="6"/>
      <c r="AT1639" s="6"/>
      <c r="AY1639" s="6"/>
      <c r="BD1639" s="6"/>
      <c r="BI1639" s="6"/>
      <c r="BN1639" s="6"/>
      <c r="BS1639" s="6"/>
      <c r="BX1639" s="6"/>
      <c r="CC1639" s="6"/>
      <c r="CH1639" s="6"/>
      <c r="CM1639" s="6"/>
      <c r="CR1639" s="6"/>
      <c r="CW1639" s="6"/>
    </row>
    <row r="1640" spans="1:101" x14ac:dyDescent="0.25">
      <c r="A1640" s="27"/>
      <c r="F1640" s="6"/>
      <c r="K1640" s="6"/>
      <c r="P1640" s="6"/>
      <c r="U1640" s="6"/>
      <c r="Z1640" s="6"/>
      <c r="AE1640" s="6"/>
      <c r="AJ1640" s="6"/>
      <c r="AO1640" s="6"/>
      <c r="AT1640" s="6"/>
      <c r="AY1640" s="6"/>
      <c r="BD1640" s="6"/>
      <c r="BI1640" s="6"/>
      <c r="BN1640" s="6"/>
      <c r="BS1640" s="6"/>
      <c r="BX1640" s="6"/>
      <c r="CC1640" s="6"/>
      <c r="CH1640" s="6"/>
      <c r="CM1640" s="6"/>
      <c r="CR1640" s="6"/>
      <c r="CW1640" s="6"/>
    </row>
    <row r="1641" spans="1:101" x14ac:dyDescent="0.25">
      <c r="A1641" s="27"/>
      <c r="F1641" s="6"/>
      <c r="K1641" s="6"/>
      <c r="P1641" s="6"/>
      <c r="U1641" s="6"/>
      <c r="Z1641" s="6"/>
      <c r="AE1641" s="6"/>
      <c r="AJ1641" s="6"/>
      <c r="AO1641" s="6"/>
      <c r="AT1641" s="6"/>
      <c r="AY1641" s="6"/>
      <c r="BD1641" s="6"/>
      <c r="BI1641" s="6"/>
      <c r="BN1641" s="6"/>
      <c r="BS1641" s="6"/>
      <c r="BX1641" s="6"/>
      <c r="CC1641" s="6"/>
      <c r="CH1641" s="6"/>
      <c r="CM1641" s="6"/>
      <c r="CR1641" s="6"/>
      <c r="CW1641" s="6"/>
    </row>
    <row r="1642" spans="1:101" x14ac:dyDescent="0.25">
      <c r="A1642" s="27"/>
      <c r="F1642" s="6"/>
      <c r="K1642" s="6"/>
      <c r="P1642" s="6"/>
      <c r="U1642" s="6"/>
      <c r="Z1642" s="6"/>
      <c r="AE1642" s="6"/>
      <c r="AJ1642" s="6"/>
      <c r="AO1642" s="6"/>
      <c r="AT1642" s="6"/>
      <c r="AY1642" s="6"/>
      <c r="BD1642" s="6"/>
      <c r="BI1642" s="6"/>
      <c r="BN1642" s="6"/>
      <c r="BS1642" s="6"/>
      <c r="BX1642" s="6"/>
      <c r="CC1642" s="6"/>
      <c r="CH1642" s="6"/>
      <c r="CM1642" s="6"/>
      <c r="CR1642" s="6"/>
      <c r="CW1642" s="6"/>
    </row>
    <row r="1643" spans="1:101" x14ac:dyDescent="0.25">
      <c r="A1643" s="27"/>
      <c r="F1643" s="6"/>
      <c r="K1643" s="6"/>
      <c r="P1643" s="6"/>
      <c r="U1643" s="6"/>
      <c r="Z1643" s="6"/>
      <c r="AE1643" s="6"/>
      <c r="AJ1643" s="6"/>
      <c r="AO1643" s="6"/>
      <c r="AT1643" s="6"/>
      <c r="AY1643" s="6"/>
      <c r="BD1643" s="6"/>
      <c r="BI1643" s="6"/>
      <c r="BN1643" s="6"/>
      <c r="BS1643" s="6"/>
      <c r="BX1643" s="6"/>
      <c r="CC1643" s="6"/>
      <c r="CH1643" s="6"/>
      <c r="CM1643" s="6"/>
      <c r="CR1643" s="6"/>
      <c r="CW1643" s="6"/>
    </row>
    <row r="1644" spans="1:101" x14ac:dyDescent="0.25">
      <c r="A1644" s="27"/>
      <c r="F1644" s="6"/>
      <c r="K1644" s="6"/>
      <c r="P1644" s="6"/>
      <c r="U1644" s="6"/>
      <c r="Z1644" s="6"/>
      <c r="AE1644" s="6"/>
      <c r="AJ1644" s="6"/>
      <c r="AO1644" s="6"/>
      <c r="AT1644" s="6"/>
      <c r="AY1644" s="6"/>
      <c r="BD1644" s="6"/>
      <c r="BI1644" s="6"/>
      <c r="BN1644" s="6"/>
      <c r="BS1644" s="6"/>
      <c r="BX1644" s="6"/>
      <c r="CC1644" s="6"/>
      <c r="CH1644" s="6"/>
      <c r="CM1644" s="6"/>
      <c r="CR1644" s="6"/>
      <c r="CW1644" s="6"/>
    </row>
    <row r="1645" spans="1:101" x14ac:dyDescent="0.25">
      <c r="A1645" s="27"/>
      <c r="F1645" s="6"/>
      <c r="K1645" s="6"/>
      <c r="P1645" s="6"/>
      <c r="U1645" s="6"/>
      <c r="Z1645" s="6"/>
      <c r="AE1645" s="6"/>
      <c r="AJ1645" s="6"/>
      <c r="AO1645" s="6"/>
      <c r="AT1645" s="6"/>
      <c r="AY1645" s="6"/>
      <c r="BD1645" s="6"/>
      <c r="BI1645" s="6"/>
      <c r="BN1645" s="6"/>
      <c r="BS1645" s="6"/>
      <c r="BX1645" s="6"/>
      <c r="CC1645" s="6"/>
      <c r="CH1645" s="6"/>
      <c r="CM1645" s="6"/>
      <c r="CR1645" s="6"/>
      <c r="CW1645" s="6"/>
    </row>
    <row r="1646" spans="1:101" x14ac:dyDescent="0.25">
      <c r="A1646" s="27"/>
      <c r="F1646" s="6"/>
      <c r="K1646" s="6"/>
      <c r="P1646" s="6"/>
      <c r="U1646" s="6"/>
      <c r="Z1646" s="6"/>
      <c r="AE1646" s="6"/>
      <c r="AJ1646" s="6"/>
      <c r="AO1646" s="6"/>
      <c r="AT1646" s="6"/>
      <c r="AY1646" s="6"/>
      <c r="BD1646" s="6"/>
      <c r="BI1646" s="6"/>
      <c r="BN1646" s="6"/>
      <c r="BS1646" s="6"/>
      <c r="BX1646" s="6"/>
      <c r="CC1646" s="6"/>
      <c r="CH1646" s="6"/>
      <c r="CM1646" s="6"/>
      <c r="CR1646" s="6"/>
      <c r="CW1646" s="6"/>
    </row>
    <row r="1647" spans="1:101" x14ac:dyDescent="0.25">
      <c r="A1647" s="27"/>
      <c r="F1647" s="6"/>
      <c r="K1647" s="6"/>
      <c r="P1647" s="6"/>
      <c r="U1647" s="6"/>
      <c r="Z1647" s="6"/>
      <c r="AE1647" s="6"/>
      <c r="AJ1647" s="6"/>
      <c r="AO1647" s="6"/>
      <c r="AT1647" s="6"/>
      <c r="AY1647" s="6"/>
      <c r="BD1647" s="6"/>
      <c r="BI1647" s="6"/>
      <c r="BN1647" s="6"/>
      <c r="BS1647" s="6"/>
      <c r="BX1647" s="6"/>
      <c r="CC1647" s="6"/>
      <c r="CH1647" s="6"/>
      <c r="CM1647" s="6"/>
      <c r="CR1647" s="6"/>
      <c r="CW1647" s="6"/>
    </row>
    <row r="1648" spans="1:101" x14ac:dyDescent="0.25">
      <c r="A1648" s="27"/>
      <c r="F1648" s="6"/>
      <c r="K1648" s="6"/>
      <c r="P1648" s="6"/>
      <c r="U1648" s="6"/>
      <c r="Z1648" s="6"/>
      <c r="AE1648" s="6"/>
      <c r="AJ1648" s="6"/>
      <c r="AO1648" s="6"/>
      <c r="AT1648" s="6"/>
      <c r="AY1648" s="6"/>
      <c r="BD1648" s="6"/>
      <c r="BI1648" s="6"/>
      <c r="BN1648" s="6"/>
      <c r="BS1648" s="6"/>
      <c r="BX1648" s="6"/>
      <c r="CC1648" s="6"/>
      <c r="CH1648" s="6"/>
      <c r="CM1648" s="6"/>
      <c r="CR1648" s="6"/>
      <c r="CW1648" s="6"/>
    </row>
    <row r="1649" spans="1:101" x14ac:dyDescent="0.25">
      <c r="A1649" s="27"/>
      <c r="F1649" s="6"/>
      <c r="K1649" s="6"/>
      <c r="P1649" s="6"/>
      <c r="U1649" s="6"/>
      <c r="Z1649" s="6"/>
      <c r="AE1649" s="6"/>
      <c r="AJ1649" s="6"/>
      <c r="AO1649" s="6"/>
      <c r="AT1649" s="6"/>
      <c r="AY1649" s="6"/>
      <c r="BD1649" s="6"/>
      <c r="BI1649" s="6"/>
      <c r="BN1649" s="6"/>
      <c r="BS1649" s="6"/>
      <c r="BX1649" s="6"/>
      <c r="CC1649" s="6"/>
      <c r="CH1649" s="6"/>
      <c r="CM1649" s="6"/>
      <c r="CR1649" s="6"/>
      <c r="CW1649" s="6"/>
    </row>
    <row r="1650" spans="1:101" x14ac:dyDescent="0.25">
      <c r="A1650" s="27"/>
      <c r="F1650" s="6"/>
      <c r="K1650" s="6"/>
      <c r="P1650" s="6"/>
      <c r="U1650" s="6"/>
      <c r="Z1650" s="6"/>
      <c r="AE1650" s="6"/>
      <c r="AJ1650" s="6"/>
      <c r="AO1650" s="6"/>
      <c r="AT1650" s="6"/>
      <c r="AY1650" s="6"/>
      <c r="BD1650" s="6"/>
      <c r="BI1650" s="6"/>
      <c r="BN1650" s="6"/>
      <c r="BS1650" s="6"/>
      <c r="BX1650" s="6"/>
      <c r="CC1650" s="6"/>
      <c r="CH1650" s="6"/>
      <c r="CM1650" s="6"/>
      <c r="CR1650" s="6"/>
      <c r="CW1650" s="6"/>
    </row>
    <row r="1651" spans="1:101" x14ac:dyDescent="0.25">
      <c r="A1651" s="27"/>
      <c r="F1651" s="6"/>
      <c r="K1651" s="6"/>
      <c r="P1651" s="6"/>
      <c r="U1651" s="6"/>
      <c r="Z1651" s="6"/>
      <c r="AE1651" s="6"/>
      <c r="AJ1651" s="6"/>
      <c r="AO1651" s="6"/>
      <c r="AT1651" s="6"/>
      <c r="AY1651" s="6"/>
      <c r="BD1651" s="6"/>
      <c r="BI1651" s="6"/>
      <c r="BN1651" s="6"/>
      <c r="BS1651" s="6"/>
      <c r="BX1651" s="6"/>
      <c r="CC1651" s="6"/>
      <c r="CH1651" s="6"/>
      <c r="CM1651" s="6"/>
      <c r="CR1651" s="6"/>
      <c r="CW1651" s="6"/>
    </row>
    <row r="1652" spans="1:101" x14ac:dyDescent="0.25">
      <c r="A1652" s="27"/>
      <c r="F1652" s="6"/>
      <c r="K1652" s="6"/>
      <c r="P1652" s="6"/>
      <c r="U1652" s="6"/>
      <c r="Z1652" s="6"/>
      <c r="AE1652" s="6"/>
      <c r="AJ1652" s="6"/>
      <c r="AO1652" s="6"/>
      <c r="AT1652" s="6"/>
      <c r="AY1652" s="6"/>
      <c r="BD1652" s="6"/>
      <c r="BI1652" s="6"/>
      <c r="BN1652" s="6"/>
      <c r="BS1652" s="6"/>
      <c r="BX1652" s="6"/>
      <c r="CC1652" s="6"/>
      <c r="CH1652" s="6"/>
      <c r="CM1652" s="6"/>
      <c r="CR1652" s="6"/>
      <c r="CW1652" s="6"/>
    </row>
    <row r="1653" spans="1:101" x14ac:dyDescent="0.25">
      <c r="A1653" s="27"/>
      <c r="F1653" s="6"/>
      <c r="K1653" s="6"/>
      <c r="P1653" s="6"/>
      <c r="U1653" s="6"/>
      <c r="Z1653" s="6"/>
      <c r="AE1653" s="6"/>
      <c r="AJ1653" s="6"/>
      <c r="AO1653" s="6"/>
      <c r="AT1653" s="6"/>
      <c r="AY1653" s="6"/>
      <c r="BD1653" s="6"/>
      <c r="BI1653" s="6"/>
      <c r="BN1653" s="6"/>
      <c r="BS1653" s="6"/>
      <c r="BX1653" s="6"/>
      <c r="CC1653" s="6"/>
      <c r="CH1653" s="6"/>
      <c r="CM1653" s="6"/>
      <c r="CR1653" s="6"/>
      <c r="CW1653" s="6"/>
    </row>
    <row r="1654" spans="1:101" x14ac:dyDescent="0.25">
      <c r="A1654" s="27"/>
      <c r="F1654" s="6"/>
      <c r="K1654" s="6"/>
      <c r="P1654" s="6"/>
      <c r="U1654" s="6"/>
      <c r="Z1654" s="6"/>
      <c r="AE1654" s="6"/>
      <c r="AJ1654" s="6"/>
      <c r="AO1654" s="6"/>
      <c r="AT1654" s="6"/>
      <c r="AY1654" s="6"/>
      <c r="BD1654" s="6"/>
      <c r="BI1654" s="6"/>
      <c r="BN1654" s="6"/>
      <c r="BS1654" s="6"/>
      <c r="BX1654" s="6"/>
      <c r="CC1654" s="6"/>
      <c r="CH1654" s="6"/>
      <c r="CM1654" s="6"/>
      <c r="CR1654" s="6"/>
      <c r="CW1654" s="6"/>
    </row>
    <row r="1655" spans="1:101" x14ac:dyDescent="0.25">
      <c r="A1655" s="27"/>
      <c r="F1655" s="6"/>
      <c r="K1655" s="6"/>
      <c r="P1655" s="6"/>
      <c r="U1655" s="6"/>
      <c r="Z1655" s="6"/>
      <c r="AE1655" s="6"/>
      <c r="AJ1655" s="6"/>
      <c r="AO1655" s="6"/>
      <c r="AT1655" s="6"/>
      <c r="AY1655" s="6"/>
      <c r="BD1655" s="6"/>
      <c r="BI1655" s="6"/>
      <c r="BN1655" s="6"/>
      <c r="BS1655" s="6"/>
      <c r="BX1655" s="6"/>
      <c r="CC1655" s="6"/>
      <c r="CH1655" s="6"/>
      <c r="CM1655" s="6"/>
      <c r="CR1655" s="6"/>
      <c r="CW1655" s="6"/>
    </row>
    <row r="1656" spans="1:101" x14ac:dyDescent="0.25">
      <c r="A1656" s="27"/>
      <c r="F1656" s="6"/>
      <c r="K1656" s="6"/>
      <c r="P1656" s="6"/>
      <c r="U1656" s="6"/>
      <c r="Z1656" s="6"/>
      <c r="AE1656" s="6"/>
      <c r="AJ1656" s="6"/>
      <c r="AO1656" s="6"/>
      <c r="AT1656" s="6"/>
      <c r="AY1656" s="6"/>
      <c r="BD1656" s="6"/>
      <c r="BI1656" s="6"/>
      <c r="BN1656" s="6"/>
      <c r="BS1656" s="6"/>
      <c r="BX1656" s="6"/>
      <c r="CC1656" s="6"/>
      <c r="CH1656" s="6"/>
      <c r="CM1656" s="6"/>
      <c r="CR1656" s="6"/>
      <c r="CW1656" s="6"/>
    </row>
    <row r="1657" spans="1:101" x14ac:dyDescent="0.25">
      <c r="A1657" s="27"/>
      <c r="F1657" s="6"/>
      <c r="K1657" s="6"/>
      <c r="P1657" s="6"/>
      <c r="U1657" s="6"/>
      <c r="Z1657" s="6"/>
      <c r="AE1657" s="6"/>
      <c r="AJ1657" s="6"/>
      <c r="AO1657" s="6"/>
      <c r="AT1657" s="6"/>
      <c r="AY1657" s="6"/>
      <c r="BD1657" s="6"/>
      <c r="BI1657" s="6"/>
      <c r="BN1657" s="6"/>
      <c r="BS1657" s="6"/>
      <c r="BX1657" s="6"/>
      <c r="CC1657" s="6"/>
      <c r="CH1657" s="6"/>
      <c r="CM1657" s="6"/>
      <c r="CR1657" s="6"/>
      <c r="CW1657" s="6"/>
    </row>
    <row r="1658" spans="1:101" x14ac:dyDescent="0.25">
      <c r="A1658" s="27"/>
      <c r="F1658" s="6"/>
      <c r="K1658" s="6"/>
      <c r="P1658" s="6"/>
      <c r="U1658" s="6"/>
      <c r="Z1658" s="6"/>
      <c r="AE1658" s="6"/>
      <c r="AJ1658" s="6"/>
      <c r="AO1658" s="6"/>
      <c r="AT1658" s="6"/>
      <c r="AY1658" s="6"/>
      <c r="BD1658" s="6"/>
      <c r="BI1658" s="6"/>
      <c r="BN1658" s="6"/>
      <c r="BS1658" s="6"/>
      <c r="BX1658" s="6"/>
      <c r="CC1658" s="6"/>
      <c r="CH1658" s="6"/>
      <c r="CM1658" s="6"/>
      <c r="CR1658" s="6"/>
      <c r="CW1658" s="6"/>
    </row>
    <row r="1659" spans="1:101" x14ac:dyDescent="0.25">
      <c r="A1659" s="27"/>
      <c r="F1659" s="6"/>
      <c r="K1659" s="6"/>
      <c r="P1659" s="6"/>
      <c r="U1659" s="6"/>
      <c r="Z1659" s="6"/>
      <c r="AE1659" s="6"/>
      <c r="AJ1659" s="6"/>
      <c r="AO1659" s="6"/>
      <c r="AT1659" s="6"/>
      <c r="AY1659" s="6"/>
      <c r="BD1659" s="6"/>
      <c r="BI1659" s="6"/>
      <c r="BN1659" s="6"/>
      <c r="BS1659" s="6"/>
      <c r="BX1659" s="6"/>
      <c r="CC1659" s="6"/>
      <c r="CH1659" s="6"/>
      <c r="CM1659" s="6"/>
      <c r="CR1659" s="6"/>
      <c r="CW1659" s="6"/>
    </row>
    <row r="1660" spans="1:101" x14ac:dyDescent="0.25">
      <c r="A1660" s="27"/>
      <c r="F1660" s="6"/>
      <c r="K1660" s="6"/>
      <c r="P1660" s="6"/>
      <c r="U1660" s="6"/>
      <c r="Z1660" s="6"/>
      <c r="AE1660" s="6"/>
      <c r="AJ1660" s="6"/>
      <c r="AO1660" s="6"/>
      <c r="AT1660" s="6"/>
      <c r="AY1660" s="6"/>
      <c r="BD1660" s="6"/>
      <c r="BI1660" s="6"/>
      <c r="BN1660" s="6"/>
      <c r="BS1660" s="6"/>
      <c r="BX1660" s="6"/>
      <c r="CC1660" s="6"/>
      <c r="CH1660" s="6"/>
      <c r="CM1660" s="6"/>
      <c r="CR1660" s="6"/>
      <c r="CW1660" s="6"/>
    </row>
    <row r="1661" spans="1:101" x14ac:dyDescent="0.25">
      <c r="A1661" s="27"/>
      <c r="F1661" s="6"/>
      <c r="K1661" s="6"/>
      <c r="P1661" s="6"/>
      <c r="U1661" s="6"/>
      <c r="Z1661" s="6"/>
      <c r="AE1661" s="6"/>
      <c r="AJ1661" s="6"/>
      <c r="AO1661" s="6"/>
      <c r="AT1661" s="6"/>
      <c r="AY1661" s="6"/>
      <c r="BD1661" s="6"/>
      <c r="BI1661" s="6"/>
      <c r="BN1661" s="6"/>
      <c r="BS1661" s="6"/>
      <c r="BX1661" s="6"/>
      <c r="CC1661" s="6"/>
      <c r="CH1661" s="6"/>
      <c r="CM1661" s="6"/>
      <c r="CR1661" s="6"/>
      <c r="CW1661" s="6"/>
    </row>
    <row r="1662" spans="1:101" x14ac:dyDescent="0.25">
      <c r="A1662" s="27"/>
      <c r="F1662" s="6"/>
      <c r="K1662" s="6"/>
      <c r="P1662" s="6"/>
      <c r="U1662" s="6"/>
      <c r="Z1662" s="6"/>
      <c r="AE1662" s="6"/>
      <c r="AJ1662" s="6"/>
      <c r="AO1662" s="6"/>
      <c r="AT1662" s="6"/>
      <c r="AY1662" s="6"/>
      <c r="BD1662" s="6"/>
      <c r="BI1662" s="6"/>
      <c r="BN1662" s="6"/>
      <c r="BS1662" s="6"/>
      <c r="BX1662" s="6"/>
      <c r="CC1662" s="6"/>
      <c r="CH1662" s="6"/>
      <c r="CM1662" s="6"/>
      <c r="CR1662" s="6"/>
      <c r="CW1662" s="6"/>
    </row>
    <row r="1663" spans="1:101" x14ac:dyDescent="0.25">
      <c r="A1663" s="27"/>
      <c r="F1663" s="6"/>
      <c r="K1663" s="6"/>
      <c r="P1663" s="6"/>
      <c r="U1663" s="6"/>
      <c r="Z1663" s="6"/>
      <c r="AE1663" s="6"/>
      <c r="AJ1663" s="6"/>
      <c r="AO1663" s="6"/>
      <c r="AT1663" s="6"/>
      <c r="AY1663" s="6"/>
      <c r="BD1663" s="6"/>
      <c r="BI1663" s="6"/>
      <c r="BN1663" s="6"/>
      <c r="BS1663" s="6"/>
      <c r="BX1663" s="6"/>
      <c r="CC1663" s="6"/>
      <c r="CH1663" s="6"/>
      <c r="CM1663" s="6"/>
      <c r="CR1663" s="6"/>
      <c r="CW1663" s="6"/>
    </row>
    <row r="1664" spans="1:101" x14ac:dyDescent="0.25">
      <c r="A1664" s="27"/>
      <c r="F1664" s="6"/>
      <c r="K1664" s="6"/>
      <c r="P1664" s="6"/>
      <c r="U1664" s="6"/>
      <c r="Z1664" s="6"/>
      <c r="AE1664" s="6"/>
      <c r="AJ1664" s="6"/>
      <c r="AO1664" s="6"/>
      <c r="AT1664" s="6"/>
      <c r="AY1664" s="6"/>
      <c r="BD1664" s="6"/>
      <c r="BI1664" s="6"/>
      <c r="BN1664" s="6"/>
      <c r="BS1664" s="6"/>
      <c r="BX1664" s="6"/>
      <c r="CC1664" s="6"/>
      <c r="CH1664" s="6"/>
      <c r="CM1664" s="6"/>
      <c r="CR1664" s="6"/>
      <c r="CW1664" s="6"/>
    </row>
    <row r="1665" spans="1:101" x14ac:dyDescent="0.25">
      <c r="A1665" s="27"/>
      <c r="F1665" s="6"/>
      <c r="K1665" s="6"/>
      <c r="P1665" s="6"/>
      <c r="U1665" s="6"/>
      <c r="Z1665" s="6"/>
      <c r="AE1665" s="6"/>
      <c r="AJ1665" s="6"/>
      <c r="AO1665" s="6"/>
      <c r="AT1665" s="6"/>
      <c r="AY1665" s="6"/>
      <c r="BD1665" s="6"/>
      <c r="BI1665" s="6"/>
      <c r="BN1665" s="6"/>
      <c r="BS1665" s="6"/>
      <c r="BX1665" s="6"/>
      <c r="CC1665" s="6"/>
      <c r="CH1665" s="6"/>
      <c r="CM1665" s="6"/>
      <c r="CR1665" s="6"/>
      <c r="CW1665" s="6"/>
    </row>
    <row r="1666" spans="1:101" x14ac:dyDescent="0.25">
      <c r="A1666" s="27"/>
      <c r="F1666" s="6"/>
      <c r="K1666" s="6"/>
      <c r="P1666" s="6"/>
      <c r="U1666" s="6"/>
      <c r="Z1666" s="6"/>
      <c r="AE1666" s="6"/>
      <c r="AJ1666" s="6"/>
      <c r="AO1666" s="6"/>
      <c r="AT1666" s="6"/>
      <c r="AY1666" s="6"/>
      <c r="BD1666" s="6"/>
      <c r="BI1666" s="6"/>
      <c r="BN1666" s="6"/>
      <c r="BS1666" s="6"/>
      <c r="BX1666" s="6"/>
      <c r="CC1666" s="6"/>
      <c r="CH1666" s="6"/>
      <c r="CM1666" s="6"/>
      <c r="CR1666" s="6"/>
      <c r="CW1666" s="6"/>
    </row>
    <row r="1667" spans="1:101" x14ac:dyDescent="0.25">
      <c r="A1667" s="27"/>
      <c r="F1667" s="6"/>
      <c r="K1667" s="6"/>
      <c r="P1667" s="6"/>
      <c r="U1667" s="6"/>
      <c r="Z1667" s="6"/>
      <c r="AE1667" s="6"/>
      <c r="AJ1667" s="6"/>
      <c r="AO1667" s="6"/>
      <c r="AT1667" s="6"/>
      <c r="AY1667" s="6"/>
      <c r="BD1667" s="6"/>
      <c r="BI1667" s="6"/>
      <c r="BN1667" s="6"/>
      <c r="BS1667" s="6"/>
      <c r="BX1667" s="6"/>
      <c r="CC1667" s="6"/>
      <c r="CH1667" s="6"/>
      <c r="CM1667" s="6"/>
      <c r="CR1667" s="6"/>
      <c r="CW1667" s="6"/>
    </row>
    <row r="1668" spans="1:101" x14ac:dyDescent="0.25">
      <c r="A1668" s="27"/>
      <c r="F1668" s="6"/>
      <c r="K1668" s="6"/>
      <c r="P1668" s="6"/>
      <c r="U1668" s="6"/>
      <c r="Z1668" s="6"/>
      <c r="AE1668" s="6"/>
      <c r="AJ1668" s="6"/>
      <c r="AO1668" s="6"/>
      <c r="AT1668" s="6"/>
      <c r="AY1668" s="6"/>
      <c r="BD1668" s="6"/>
      <c r="BI1668" s="6"/>
      <c r="BN1668" s="6"/>
      <c r="BS1668" s="6"/>
      <c r="BX1668" s="6"/>
      <c r="CC1668" s="6"/>
      <c r="CH1668" s="6"/>
      <c r="CM1668" s="6"/>
      <c r="CR1668" s="6"/>
      <c r="CW1668" s="6"/>
    </row>
    <row r="1669" spans="1:101" x14ac:dyDescent="0.25">
      <c r="A1669" s="27"/>
      <c r="F1669" s="6"/>
      <c r="K1669" s="6"/>
      <c r="P1669" s="6"/>
      <c r="U1669" s="6"/>
      <c r="Z1669" s="6"/>
      <c r="AE1669" s="6"/>
      <c r="AJ1669" s="6"/>
      <c r="AO1669" s="6"/>
      <c r="AT1669" s="6"/>
      <c r="AY1669" s="6"/>
      <c r="BD1669" s="6"/>
      <c r="BI1669" s="6"/>
      <c r="BN1669" s="6"/>
      <c r="BS1669" s="6"/>
      <c r="BX1669" s="6"/>
      <c r="CC1669" s="6"/>
      <c r="CH1669" s="6"/>
      <c r="CM1669" s="6"/>
      <c r="CR1669" s="6"/>
      <c r="CW1669" s="6"/>
    </row>
    <row r="1670" spans="1:101" x14ac:dyDescent="0.25">
      <c r="A1670" s="27"/>
      <c r="F1670" s="6"/>
      <c r="K1670" s="6"/>
      <c r="P1670" s="6"/>
      <c r="U1670" s="6"/>
      <c r="Z1670" s="6"/>
      <c r="AE1670" s="6"/>
      <c r="AJ1670" s="6"/>
      <c r="AO1670" s="6"/>
      <c r="AT1670" s="6"/>
      <c r="AY1670" s="6"/>
      <c r="BD1670" s="6"/>
      <c r="BI1670" s="6"/>
      <c r="BN1670" s="6"/>
      <c r="BS1670" s="6"/>
      <c r="BX1670" s="6"/>
      <c r="CC1670" s="6"/>
      <c r="CH1670" s="6"/>
      <c r="CM1670" s="6"/>
      <c r="CR1670" s="6"/>
      <c r="CW1670" s="6"/>
    </row>
    <row r="1671" spans="1:101" x14ac:dyDescent="0.25">
      <c r="A1671" s="27"/>
      <c r="F1671" s="6"/>
      <c r="K1671" s="6"/>
      <c r="P1671" s="6"/>
      <c r="U1671" s="6"/>
      <c r="Z1671" s="6"/>
      <c r="AE1671" s="6"/>
      <c r="AJ1671" s="6"/>
      <c r="AO1671" s="6"/>
      <c r="AT1671" s="6"/>
      <c r="AY1671" s="6"/>
      <c r="BD1671" s="6"/>
      <c r="BI1671" s="6"/>
      <c r="BN1671" s="6"/>
      <c r="BS1671" s="6"/>
      <c r="BX1671" s="6"/>
      <c r="CC1671" s="6"/>
      <c r="CH1671" s="6"/>
      <c r="CM1671" s="6"/>
      <c r="CR1671" s="6"/>
      <c r="CW1671" s="6"/>
    </row>
    <row r="1672" spans="1:101" x14ac:dyDescent="0.25">
      <c r="A1672" s="27"/>
      <c r="F1672" s="6"/>
      <c r="K1672" s="6"/>
      <c r="P1672" s="6"/>
      <c r="U1672" s="6"/>
      <c r="Z1672" s="6"/>
      <c r="AE1672" s="6"/>
      <c r="AJ1672" s="6"/>
      <c r="AO1672" s="6"/>
      <c r="AT1672" s="6"/>
      <c r="AY1672" s="6"/>
      <c r="BD1672" s="6"/>
      <c r="BI1672" s="6"/>
      <c r="BN1672" s="6"/>
      <c r="BS1672" s="6"/>
      <c r="BX1672" s="6"/>
      <c r="CC1672" s="6"/>
      <c r="CH1672" s="6"/>
      <c r="CM1672" s="6"/>
      <c r="CR1672" s="6"/>
      <c r="CW1672" s="6"/>
    </row>
    <row r="1673" spans="1:101" x14ac:dyDescent="0.25">
      <c r="A1673" s="27"/>
      <c r="F1673" s="6"/>
      <c r="K1673" s="6"/>
      <c r="P1673" s="6"/>
      <c r="U1673" s="6"/>
      <c r="Z1673" s="6"/>
      <c r="AE1673" s="6"/>
      <c r="AJ1673" s="6"/>
      <c r="AO1673" s="6"/>
      <c r="AT1673" s="6"/>
      <c r="AY1673" s="6"/>
      <c r="BD1673" s="6"/>
      <c r="BI1673" s="6"/>
      <c r="BN1673" s="6"/>
      <c r="BS1673" s="6"/>
      <c r="BX1673" s="6"/>
      <c r="CC1673" s="6"/>
      <c r="CH1673" s="6"/>
      <c r="CM1673" s="6"/>
      <c r="CR1673" s="6"/>
      <c r="CW1673" s="6"/>
    </row>
    <row r="1674" spans="1:101" x14ac:dyDescent="0.25">
      <c r="A1674" s="27"/>
      <c r="F1674" s="6"/>
      <c r="K1674" s="6"/>
      <c r="P1674" s="6"/>
      <c r="U1674" s="6"/>
      <c r="Z1674" s="6"/>
      <c r="AE1674" s="6"/>
      <c r="AJ1674" s="6"/>
      <c r="AO1674" s="6"/>
      <c r="AT1674" s="6"/>
      <c r="AY1674" s="6"/>
      <c r="BD1674" s="6"/>
      <c r="BI1674" s="6"/>
      <c r="BN1674" s="6"/>
      <c r="BS1674" s="6"/>
      <c r="BX1674" s="6"/>
      <c r="CC1674" s="6"/>
      <c r="CH1674" s="6"/>
      <c r="CM1674" s="6"/>
      <c r="CR1674" s="6"/>
      <c r="CW1674" s="6"/>
    </row>
    <row r="1675" spans="1:101" x14ac:dyDescent="0.25">
      <c r="A1675" s="27"/>
      <c r="F1675" s="6"/>
      <c r="K1675" s="6"/>
      <c r="P1675" s="6"/>
      <c r="U1675" s="6"/>
      <c r="Z1675" s="6"/>
      <c r="AE1675" s="6"/>
      <c r="AJ1675" s="6"/>
      <c r="AO1675" s="6"/>
      <c r="AT1675" s="6"/>
      <c r="AY1675" s="6"/>
      <c r="BD1675" s="6"/>
      <c r="BI1675" s="6"/>
      <c r="BN1675" s="6"/>
      <c r="BS1675" s="6"/>
      <c r="BX1675" s="6"/>
      <c r="CC1675" s="6"/>
      <c r="CH1675" s="6"/>
      <c r="CM1675" s="6"/>
      <c r="CR1675" s="6"/>
      <c r="CW1675" s="6"/>
    </row>
    <row r="1676" spans="1:101" x14ac:dyDescent="0.25">
      <c r="A1676" s="27"/>
      <c r="F1676" s="6"/>
      <c r="K1676" s="6"/>
      <c r="P1676" s="6"/>
      <c r="U1676" s="6"/>
      <c r="Z1676" s="6"/>
      <c r="AE1676" s="6"/>
      <c r="AJ1676" s="6"/>
      <c r="AO1676" s="6"/>
      <c r="AT1676" s="6"/>
      <c r="AY1676" s="6"/>
      <c r="BD1676" s="6"/>
      <c r="BI1676" s="6"/>
      <c r="BN1676" s="6"/>
      <c r="BS1676" s="6"/>
      <c r="BX1676" s="6"/>
      <c r="CC1676" s="6"/>
      <c r="CH1676" s="6"/>
      <c r="CM1676" s="6"/>
      <c r="CR1676" s="6"/>
      <c r="CW1676" s="6"/>
    </row>
    <row r="1677" spans="1:101" x14ac:dyDescent="0.25">
      <c r="A1677" s="27"/>
      <c r="F1677" s="6"/>
      <c r="K1677" s="6"/>
      <c r="P1677" s="6"/>
      <c r="U1677" s="6"/>
      <c r="Z1677" s="6"/>
      <c r="AE1677" s="6"/>
      <c r="AJ1677" s="6"/>
      <c r="AO1677" s="6"/>
      <c r="AT1677" s="6"/>
      <c r="AY1677" s="6"/>
      <c r="BD1677" s="6"/>
      <c r="BI1677" s="6"/>
      <c r="BN1677" s="6"/>
      <c r="BS1677" s="6"/>
      <c r="BX1677" s="6"/>
      <c r="CC1677" s="6"/>
      <c r="CH1677" s="6"/>
      <c r="CM1677" s="6"/>
      <c r="CR1677" s="6"/>
      <c r="CW1677" s="6"/>
    </row>
    <row r="1678" spans="1:101" x14ac:dyDescent="0.25">
      <c r="A1678" s="27"/>
      <c r="F1678" s="6"/>
      <c r="K1678" s="6"/>
      <c r="P1678" s="6"/>
      <c r="U1678" s="6"/>
      <c r="Z1678" s="6"/>
      <c r="AE1678" s="6"/>
      <c r="AJ1678" s="6"/>
      <c r="AO1678" s="6"/>
      <c r="AT1678" s="6"/>
      <c r="AY1678" s="6"/>
      <c r="BD1678" s="6"/>
      <c r="BI1678" s="6"/>
      <c r="BN1678" s="6"/>
      <c r="BS1678" s="6"/>
      <c r="BX1678" s="6"/>
      <c r="CC1678" s="6"/>
      <c r="CH1678" s="6"/>
      <c r="CM1678" s="6"/>
      <c r="CR1678" s="6"/>
      <c r="CW1678" s="6"/>
    </row>
    <row r="1679" spans="1:101" x14ac:dyDescent="0.25">
      <c r="A1679" s="27"/>
      <c r="F1679" s="6"/>
      <c r="K1679" s="6"/>
      <c r="P1679" s="6"/>
      <c r="U1679" s="6"/>
      <c r="Z1679" s="6"/>
      <c r="AE1679" s="6"/>
      <c r="AJ1679" s="6"/>
      <c r="AO1679" s="6"/>
      <c r="AT1679" s="6"/>
      <c r="AY1679" s="6"/>
      <c r="BD1679" s="6"/>
      <c r="BI1679" s="6"/>
      <c r="BN1679" s="6"/>
      <c r="BS1679" s="6"/>
      <c r="BX1679" s="6"/>
      <c r="CC1679" s="6"/>
      <c r="CH1679" s="6"/>
      <c r="CM1679" s="6"/>
      <c r="CR1679" s="6"/>
      <c r="CW1679" s="6"/>
    </row>
    <row r="1680" spans="1:101" x14ac:dyDescent="0.25">
      <c r="A1680" s="27"/>
      <c r="F1680" s="6"/>
      <c r="K1680" s="6"/>
      <c r="P1680" s="6"/>
      <c r="U1680" s="6"/>
      <c r="Z1680" s="6"/>
      <c r="AE1680" s="6"/>
      <c r="AJ1680" s="6"/>
      <c r="AO1680" s="6"/>
      <c r="AT1680" s="6"/>
      <c r="AY1680" s="6"/>
      <c r="BD1680" s="6"/>
      <c r="BI1680" s="6"/>
      <c r="BN1680" s="6"/>
      <c r="BS1680" s="6"/>
      <c r="BX1680" s="6"/>
      <c r="CC1680" s="6"/>
      <c r="CH1680" s="6"/>
      <c r="CM1680" s="6"/>
      <c r="CR1680" s="6"/>
      <c r="CW1680" s="6"/>
    </row>
    <row r="1681" spans="1:101" x14ac:dyDescent="0.25">
      <c r="A1681" s="27"/>
      <c r="F1681" s="6"/>
      <c r="K1681" s="6"/>
      <c r="P1681" s="6"/>
      <c r="U1681" s="6"/>
      <c r="Z1681" s="6"/>
      <c r="AE1681" s="6"/>
      <c r="AJ1681" s="6"/>
      <c r="AO1681" s="6"/>
      <c r="AT1681" s="6"/>
      <c r="AY1681" s="6"/>
      <c r="BD1681" s="6"/>
      <c r="BI1681" s="6"/>
      <c r="BN1681" s="6"/>
      <c r="BS1681" s="6"/>
      <c r="BX1681" s="6"/>
      <c r="CC1681" s="6"/>
      <c r="CH1681" s="6"/>
      <c r="CM1681" s="6"/>
      <c r="CR1681" s="6"/>
      <c r="CW1681" s="6"/>
    </row>
    <row r="1682" spans="1:101" x14ac:dyDescent="0.25">
      <c r="A1682" s="27"/>
      <c r="F1682" s="6"/>
      <c r="K1682" s="6"/>
      <c r="P1682" s="6"/>
      <c r="U1682" s="6"/>
      <c r="Z1682" s="6"/>
      <c r="AE1682" s="6"/>
      <c r="AJ1682" s="6"/>
      <c r="AO1682" s="6"/>
      <c r="AT1682" s="6"/>
      <c r="AY1682" s="6"/>
      <c r="BD1682" s="6"/>
      <c r="BI1682" s="6"/>
      <c r="BN1682" s="6"/>
      <c r="BS1682" s="6"/>
      <c r="BX1682" s="6"/>
      <c r="CC1682" s="6"/>
      <c r="CH1682" s="6"/>
      <c r="CM1682" s="6"/>
      <c r="CR1682" s="6"/>
      <c r="CW1682" s="6"/>
    </row>
    <row r="1683" spans="1:101" x14ac:dyDescent="0.25">
      <c r="A1683" s="27"/>
      <c r="F1683" s="6"/>
      <c r="K1683" s="6"/>
      <c r="P1683" s="6"/>
      <c r="U1683" s="6"/>
      <c r="Z1683" s="6"/>
      <c r="AE1683" s="6"/>
      <c r="AJ1683" s="6"/>
      <c r="AO1683" s="6"/>
      <c r="AT1683" s="6"/>
      <c r="AY1683" s="6"/>
      <c r="BD1683" s="6"/>
      <c r="BI1683" s="6"/>
      <c r="BN1683" s="6"/>
      <c r="BS1683" s="6"/>
      <c r="BX1683" s="6"/>
      <c r="CC1683" s="6"/>
      <c r="CH1683" s="6"/>
      <c r="CM1683" s="6"/>
      <c r="CR1683" s="6"/>
      <c r="CW1683" s="6"/>
    </row>
    <row r="1684" spans="1:101" x14ac:dyDescent="0.25">
      <c r="A1684" s="27"/>
      <c r="F1684" s="6"/>
      <c r="K1684" s="6"/>
      <c r="P1684" s="6"/>
      <c r="U1684" s="6"/>
      <c r="Z1684" s="6"/>
      <c r="AE1684" s="6"/>
      <c r="AJ1684" s="6"/>
      <c r="AO1684" s="6"/>
      <c r="AT1684" s="6"/>
      <c r="AY1684" s="6"/>
      <c r="BD1684" s="6"/>
      <c r="BI1684" s="6"/>
      <c r="BN1684" s="6"/>
      <c r="BS1684" s="6"/>
      <c r="BX1684" s="6"/>
      <c r="CC1684" s="6"/>
      <c r="CH1684" s="6"/>
      <c r="CM1684" s="6"/>
      <c r="CR1684" s="6"/>
      <c r="CW1684" s="6"/>
    </row>
    <row r="1685" spans="1:101" x14ac:dyDescent="0.25">
      <c r="A1685" s="27"/>
      <c r="F1685" s="6"/>
      <c r="K1685" s="6"/>
      <c r="P1685" s="6"/>
      <c r="U1685" s="6"/>
      <c r="Z1685" s="6"/>
      <c r="AE1685" s="6"/>
      <c r="AJ1685" s="6"/>
      <c r="AO1685" s="6"/>
      <c r="AT1685" s="6"/>
      <c r="AY1685" s="6"/>
      <c r="BD1685" s="6"/>
      <c r="BI1685" s="6"/>
      <c r="BN1685" s="6"/>
      <c r="BS1685" s="6"/>
      <c r="BX1685" s="6"/>
      <c r="CC1685" s="6"/>
      <c r="CH1685" s="6"/>
      <c r="CM1685" s="6"/>
      <c r="CR1685" s="6"/>
      <c r="CW1685" s="6"/>
    </row>
    <row r="1686" spans="1:101" x14ac:dyDescent="0.25">
      <c r="A1686" s="27"/>
      <c r="F1686" s="6"/>
      <c r="K1686" s="6"/>
      <c r="P1686" s="6"/>
      <c r="U1686" s="6"/>
      <c r="Z1686" s="6"/>
      <c r="AE1686" s="6"/>
      <c r="AJ1686" s="6"/>
      <c r="AO1686" s="6"/>
      <c r="AT1686" s="6"/>
      <c r="AY1686" s="6"/>
      <c r="BD1686" s="6"/>
      <c r="BI1686" s="6"/>
      <c r="BN1686" s="6"/>
      <c r="BS1686" s="6"/>
      <c r="BX1686" s="6"/>
      <c r="CC1686" s="6"/>
      <c r="CH1686" s="6"/>
      <c r="CM1686" s="6"/>
      <c r="CR1686" s="6"/>
      <c r="CW1686" s="6"/>
    </row>
    <row r="1687" spans="1:101" x14ac:dyDescent="0.25">
      <c r="A1687" s="27"/>
      <c r="F1687" s="6"/>
      <c r="K1687" s="6"/>
      <c r="P1687" s="6"/>
      <c r="U1687" s="6"/>
      <c r="Z1687" s="6"/>
      <c r="AE1687" s="6"/>
      <c r="AJ1687" s="6"/>
      <c r="AO1687" s="6"/>
      <c r="AT1687" s="6"/>
      <c r="AY1687" s="6"/>
      <c r="BD1687" s="6"/>
      <c r="BI1687" s="6"/>
      <c r="BN1687" s="6"/>
      <c r="BS1687" s="6"/>
      <c r="BX1687" s="6"/>
      <c r="CC1687" s="6"/>
      <c r="CH1687" s="6"/>
      <c r="CM1687" s="6"/>
      <c r="CR1687" s="6"/>
      <c r="CW1687" s="6"/>
    </row>
    <row r="1688" spans="1:101" x14ac:dyDescent="0.25">
      <c r="A1688" s="27"/>
      <c r="F1688" s="6"/>
      <c r="K1688" s="6"/>
      <c r="P1688" s="6"/>
      <c r="U1688" s="6"/>
      <c r="Z1688" s="6"/>
      <c r="AE1688" s="6"/>
      <c r="AJ1688" s="6"/>
      <c r="AO1688" s="6"/>
      <c r="AT1688" s="6"/>
      <c r="AY1688" s="6"/>
      <c r="BD1688" s="6"/>
      <c r="BI1688" s="6"/>
      <c r="BN1688" s="6"/>
      <c r="BS1688" s="6"/>
      <c r="BX1688" s="6"/>
      <c r="CC1688" s="6"/>
      <c r="CH1688" s="6"/>
      <c r="CM1688" s="6"/>
      <c r="CR1688" s="6"/>
      <c r="CW1688" s="6"/>
    </row>
    <row r="1689" spans="1:101" x14ac:dyDescent="0.25">
      <c r="A1689" s="27"/>
      <c r="F1689" s="6"/>
      <c r="K1689" s="6"/>
      <c r="P1689" s="6"/>
      <c r="U1689" s="6"/>
      <c r="Z1689" s="6"/>
      <c r="AE1689" s="6"/>
      <c r="AJ1689" s="6"/>
      <c r="AO1689" s="6"/>
      <c r="AT1689" s="6"/>
      <c r="AY1689" s="6"/>
      <c r="BD1689" s="6"/>
      <c r="BI1689" s="6"/>
      <c r="BN1689" s="6"/>
      <c r="BS1689" s="6"/>
      <c r="BX1689" s="6"/>
      <c r="CC1689" s="6"/>
      <c r="CH1689" s="6"/>
      <c r="CM1689" s="6"/>
      <c r="CR1689" s="6"/>
      <c r="CW1689" s="6"/>
    </row>
    <row r="1690" spans="1:101" x14ac:dyDescent="0.25">
      <c r="A1690" s="27"/>
      <c r="F1690" s="6"/>
      <c r="K1690" s="6"/>
      <c r="P1690" s="6"/>
      <c r="U1690" s="6"/>
      <c r="Z1690" s="6"/>
      <c r="AE1690" s="6"/>
      <c r="AJ1690" s="6"/>
      <c r="AO1690" s="6"/>
      <c r="AT1690" s="6"/>
      <c r="AY1690" s="6"/>
      <c r="BD1690" s="6"/>
      <c r="BI1690" s="6"/>
      <c r="BN1690" s="6"/>
      <c r="BS1690" s="6"/>
      <c r="BX1690" s="6"/>
      <c r="CC1690" s="6"/>
      <c r="CH1690" s="6"/>
      <c r="CM1690" s="6"/>
      <c r="CR1690" s="6"/>
      <c r="CW1690" s="6"/>
    </row>
    <row r="1691" spans="1:101" x14ac:dyDescent="0.25">
      <c r="A1691" s="27"/>
      <c r="F1691" s="6"/>
      <c r="K1691" s="6"/>
      <c r="P1691" s="6"/>
      <c r="U1691" s="6"/>
      <c r="Z1691" s="6"/>
      <c r="AE1691" s="6"/>
      <c r="AJ1691" s="6"/>
      <c r="AO1691" s="6"/>
      <c r="AT1691" s="6"/>
      <c r="AY1691" s="6"/>
      <c r="BD1691" s="6"/>
      <c r="BI1691" s="6"/>
      <c r="BN1691" s="6"/>
      <c r="BS1691" s="6"/>
      <c r="BX1691" s="6"/>
      <c r="CC1691" s="6"/>
      <c r="CH1691" s="6"/>
      <c r="CM1691" s="6"/>
      <c r="CR1691" s="6"/>
      <c r="CW1691" s="6"/>
    </row>
    <row r="1692" spans="1:101" x14ac:dyDescent="0.25">
      <c r="A1692" s="27"/>
      <c r="F1692" s="6"/>
      <c r="K1692" s="6"/>
      <c r="P1692" s="6"/>
      <c r="U1692" s="6"/>
      <c r="Z1692" s="6"/>
      <c r="AE1692" s="6"/>
      <c r="AJ1692" s="6"/>
      <c r="AO1692" s="6"/>
      <c r="AT1692" s="6"/>
      <c r="AY1692" s="6"/>
      <c r="BD1692" s="6"/>
      <c r="BI1692" s="6"/>
      <c r="BN1692" s="6"/>
      <c r="BS1692" s="6"/>
      <c r="BX1692" s="6"/>
      <c r="CC1692" s="6"/>
      <c r="CH1692" s="6"/>
      <c r="CM1692" s="6"/>
      <c r="CR1692" s="6"/>
      <c r="CW1692" s="6"/>
    </row>
    <row r="1693" spans="1:101" x14ac:dyDescent="0.25">
      <c r="A1693" s="27"/>
      <c r="F1693" s="6"/>
      <c r="K1693" s="6"/>
      <c r="P1693" s="6"/>
      <c r="U1693" s="6"/>
      <c r="Z1693" s="6"/>
      <c r="AE1693" s="6"/>
      <c r="AJ1693" s="6"/>
      <c r="AO1693" s="6"/>
      <c r="AT1693" s="6"/>
      <c r="AY1693" s="6"/>
      <c r="BD1693" s="6"/>
      <c r="BI1693" s="6"/>
      <c r="BN1693" s="6"/>
      <c r="BS1693" s="6"/>
      <c r="BX1693" s="6"/>
      <c r="CC1693" s="6"/>
      <c r="CH1693" s="6"/>
      <c r="CM1693" s="6"/>
      <c r="CR1693" s="6"/>
      <c r="CW1693" s="6"/>
    </row>
    <row r="1694" spans="1:101" x14ac:dyDescent="0.25">
      <c r="A1694" s="27"/>
      <c r="F1694" s="6"/>
      <c r="K1694" s="6"/>
      <c r="P1694" s="6"/>
      <c r="U1694" s="6"/>
      <c r="Z1694" s="6"/>
      <c r="AE1694" s="6"/>
      <c r="AJ1694" s="6"/>
      <c r="AO1694" s="6"/>
      <c r="AT1694" s="6"/>
      <c r="AY1694" s="6"/>
      <c r="BD1694" s="6"/>
      <c r="BI1694" s="6"/>
      <c r="BN1694" s="6"/>
      <c r="BS1694" s="6"/>
      <c r="BX1694" s="6"/>
      <c r="CC1694" s="6"/>
      <c r="CH1694" s="6"/>
      <c r="CM1694" s="6"/>
      <c r="CR1694" s="6"/>
      <c r="CW1694" s="6"/>
    </row>
    <row r="1695" spans="1:101" x14ac:dyDescent="0.25">
      <c r="A1695" s="27"/>
      <c r="F1695" s="6"/>
      <c r="K1695" s="6"/>
      <c r="P1695" s="6"/>
      <c r="U1695" s="6"/>
      <c r="Z1695" s="6"/>
      <c r="AE1695" s="6"/>
      <c r="AJ1695" s="6"/>
      <c r="AO1695" s="6"/>
      <c r="AT1695" s="6"/>
      <c r="AY1695" s="6"/>
      <c r="BD1695" s="6"/>
      <c r="BI1695" s="6"/>
      <c r="BN1695" s="6"/>
      <c r="BS1695" s="6"/>
      <c r="BX1695" s="6"/>
      <c r="CC1695" s="6"/>
      <c r="CH1695" s="6"/>
      <c r="CM1695" s="6"/>
      <c r="CR1695" s="6"/>
      <c r="CW1695" s="6"/>
    </row>
    <row r="1696" spans="1:101" x14ac:dyDescent="0.25">
      <c r="A1696" s="27"/>
      <c r="F1696" s="6"/>
      <c r="K1696" s="6"/>
      <c r="P1696" s="6"/>
      <c r="U1696" s="6"/>
      <c r="Z1696" s="6"/>
      <c r="AE1696" s="6"/>
      <c r="AJ1696" s="6"/>
      <c r="AO1696" s="6"/>
      <c r="AT1696" s="6"/>
      <c r="AY1696" s="6"/>
      <c r="BD1696" s="6"/>
      <c r="BI1696" s="6"/>
      <c r="BN1696" s="6"/>
      <c r="BS1696" s="6"/>
      <c r="BX1696" s="6"/>
      <c r="CC1696" s="6"/>
      <c r="CH1696" s="6"/>
      <c r="CM1696" s="6"/>
      <c r="CR1696" s="6"/>
      <c r="CW1696" s="6"/>
    </row>
    <row r="1697" spans="1:101" x14ac:dyDescent="0.25">
      <c r="A1697" s="27"/>
      <c r="F1697" s="6"/>
      <c r="K1697" s="6"/>
      <c r="P1697" s="6"/>
      <c r="U1697" s="6"/>
      <c r="Z1697" s="6"/>
      <c r="AE1697" s="6"/>
      <c r="AJ1697" s="6"/>
      <c r="AO1697" s="6"/>
      <c r="AT1697" s="6"/>
      <c r="AY1697" s="6"/>
      <c r="BD1697" s="6"/>
      <c r="BI1697" s="6"/>
      <c r="BN1697" s="6"/>
      <c r="BS1697" s="6"/>
      <c r="BX1697" s="6"/>
      <c r="CC1697" s="6"/>
      <c r="CH1697" s="6"/>
      <c r="CM1697" s="6"/>
      <c r="CR1697" s="6"/>
      <c r="CW1697" s="6"/>
    </row>
    <row r="1698" spans="1:101" x14ac:dyDescent="0.25">
      <c r="A1698" s="27"/>
      <c r="F1698" s="6"/>
      <c r="K1698" s="6"/>
      <c r="P1698" s="6"/>
      <c r="U1698" s="6"/>
      <c r="Z1698" s="6"/>
      <c r="AE1698" s="6"/>
      <c r="AJ1698" s="6"/>
      <c r="AO1698" s="6"/>
      <c r="AT1698" s="6"/>
      <c r="AY1698" s="6"/>
      <c r="BD1698" s="6"/>
      <c r="BI1698" s="6"/>
      <c r="BN1698" s="6"/>
      <c r="BS1698" s="6"/>
      <c r="BX1698" s="6"/>
      <c r="CC1698" s="6"/>
      <c r="CH1698" s="6"/>
      <c r="CM1698" s="6"/>
      <c r="CR1698" s="6"/>
      <c r="CW1698" s="6"/>
    </row>
    <row r="1699" spans="1:101" x14ac:dyDescent="0.25">
      <c r="A1699" s="27"/>
      <c r="F1699" s="6"/>
      <c r="K1699" s="6"/>
      <c r="P1699" s="6"/>
      <c r="U1699" s="6"/>
      <c r="Z1699" s="6"/>
      <c r="AE1699" s="6"/>
      <c r="AJ1699" s="6"/>
      <c r="AO1699" s="6"/>
      <c r="AT1699" s="6"/>
      <c r="AY1699" s="6"/>
      <c r="BD1699" s="6"/>
      <c r="BI1699" s="6"/>
      <c r="BN1699" s="6"/>
      <c r="BS1699" s="6"/>
      <c r="BX1699" s="6"/>
      <c r="CC1699" s="6"/>
      <c r="CH1699" s="6"/>
      <c r="CM1699" s="6"/>
      <c r="CR1699" s="6"/>
      <c r="CW1699" s="6"/>
    </row>
    <row r="1700" spans="1:101" x14ac:dyDescent="0.25">
      <c r="A1700" s="27"/>
      <c r="F1700" s="6"/>
      <c r="K1700" s="6"/>
      <c r="P1700" s="6"/>
      <c r="U1700" s="6"/>
      <c r="Z1700" s="6"/>
      <c r="AE1700" s="6"/>
      <c r="AJ1700" s="6"/>
      <c r="AO1700" s="6"/>
      <c r="AT1700" s="6"/>
      <c r="AY1700" s="6"/>
      <c r="BD1700" s="6"/>
      <c r="BI1700" s="6"/>
      <c r="BN1700" s="6"/>
      <c r="BS1700" s="6"/>
      <c r="BX1700" s="6"/>
      <c r="CC1700" s="6"/>
      <c r="CH1700" s="6"/>
      <c r="CM1700" s="6"/>
      <c r="CR1700" s="6"/>
      <c r="CW1700" s="6"/>
    </row>
    <row r="1701" spans="1:101" x14ac:dyDescent="0.25">
      <c r="A1701" s="27"/>
      <c r="F1701" s="6"/>
      <c r="K1701" s="6"/>
      <c r="P1701" s="6"/>
      <c r="U1701" s="6"/>
      <c r="Z1701" s="6"/>
      <c r="AE1701" s="6"/>
      <c r="AJ1701" s="6"/>
      <c r="AO1701" s="6"/>
      <c r="AT1701" s="6"/>
      <c r="AY1701" s="6"/>
      <c r="BD1701" s="6"/>
      <c r="BI1701" s="6"/>
      <c r="BN1701" s="6"/>
      <c r="BS1701" s="6"/>
      <c r="BX1701" s="6"/>
      <c r="CC1701" s="6"/>
      <c r="CH1701" s="6"/>
      <c r="CM1701" s="6"/>
      <c r="CR1701" s="6"/>
      <c r="CW1701" s="6"/>
    </row>
    <row r="1702" spans="1:101" x14ac:dyDescent="0.25">
      <c r="A1702" s="27"/>
      <c r="F1702" s="6"/>
      <c r="K1702" s="6"/>
      <c r="P1702" s="6"/>
      <c r="U1702" s="6"/>
      <c r="Z1702" s="6"/>
      <c r="AE1702" s="6"/>
      <c r="AJ1702" s="6"/>
      <c r="AO1702" s="6"/>
      <c r="AT1702" s="6"/>
      <c r="AY1702" s="6"/>
      <c r="BD1702" s="6"/>
      <c r="BI1702" s="6"/>
      <c r="BN1702" s="6"/>
      <c r="BS1702" s="6"/>
      <c r="BX1702" s="6"/>
      <c r="CC1702" s="6"/>
      <c r="CH1702" s="6"/>
      <c r="CM1702" s="6"/>
      <c r="CR1702" s="6"/>
      <c r="CW1702" s="6"/>
    </row>
    <row r="1703" spans="1:101" x14ac:dyDescent="0.25">
      <c r="A1703" s="27"/>
      <c r="F1703" s="6"/>
      <c r="K1703" s="6"/>
      <c r="P1703" s="6"/>
      <c r="U1703" s="6"/>
      <c r="Z1703" s="6"/>
      <c r="AE1703" s="6"/>
      <c r="AJ1703" s="6"/>
      <c r="AO1703" s="6"/>
      <c r="AT1703" s="6"/>
      <c r="AY1703" s="6"/>
      <c r="BD1703" s="6"/>
      <c r="BI1703" s="6"/>
      <c r="BN1703" s="6"/>
      <c r="BS1703" s="6"/>
      <c r="BX1703" s="6"/>
      <c r="CC1703" s="6"/>
      <c r="CH1703" s="6"/>
      <c r="CM1703" s="6"/>
      <c r="CR1703" s="6"/>
      <c r="CW1703" s="6"/>
    </row>
    <row r="1704" spans="1:101" x14ac:dyDescent="0.25">
      <c r="A1704" s="27"/>
      <c r="F1704" s="6"/>
      <c r="K1704" s="6"/>
      <c r="P1704" s="6"/>
      <c r="U1704" s="6"/>
      <c r="Z1704" s="6"/>
      <c r="AE1704" s="6"/>
      <c r="AJ1704" s="6"/>
      <c r="AO1704" s="6"/>
      <c r="AT1704" s="6"/>
      <c r="AY1704" s="6"/>
      <c r="BD1704" s="6"/>
      <c r="BI1704" s="6"/>
      <c r="BN1704" s="6"/>
      <c r="BS1704" s="6"/>
      <c r="BX1704" s="6"/>
      <c r="CC1704" s="6"/>
      <c r="CH1704" s="6"/>
      <c r="CM1704" s="6"/>
      <c r="CR1704" s="6"/>
      <c r="CW1704" s="6"/>
    </row>
    <row r="1705" spans="1:101" x14ac:dyDescent="0.25">
      <c r="A1705" s="27"/>
      <c r="F1705" s="6"/>
      <c r="K1705" s="6"/>
      <c r="P1705" s="6"/>
      <c r="U1705" s="6"/>
      <c r="Z1705" s="6"/>
      <c r="AE1705" s="6"/>
      <c r="AJ1705" s="6"/>
      <c r="AO1705" s="6"/>
      <c r="AT1705" s="6"/>
      <c r="AY1705" s="6"/>
      <c r="BD1705" s="6"/>
      <c r="BI1705" s="6"/>
      <c r="BN1705" s="6"/>
      <c r="BS1705" s="6"/>
      <c r="BX1705" s="6"/>
      <c r="CC1705" s="6"/>
      <c r="CH1705" s="6"/>
      <c r="CM1705" s="6"/>
      <c r="CR1705" s="6"/>
      <c r="CW1705" s="6"/>
    </row>
    <row r="1706" spans="1:101" x14ac:dyDescent="0.25">
      <c r="A1706" s="27"/>
      <c r="F1706" s="6"/>
      <c r="K1706" s="6"/>
      <c r="P1706" s="6"/>
      <c r="U1706" s="6"/>
      <c r="Z1706" s="6"/>
      <c r="AE1706" s="6"/>
      <c r="AJ1706" s="6"/>
      <c r="AO1706" s="6"/>
      <c r="AT1706" s="6"/>
      <c r="AY1706" s="6"/>
      <c r="BD1706" s="6"/>
      <c r="BI1706" s="6"/>
      <c r="BN1706" s="6"/>
      <c r="BS1706" s="6"/>
      <c r="BX1706" s="6"/>
      <c r="CC1706" s="6"/>
      <c r="CH1706" s="6"/>
      <c r="CM1706" s="6"/>
      <c r="CR1706" s="6"/>
      <c r="CW1706" s="6"/>
    </row>
    <row r="1707" spans="1:101" x14ac:dyDescent="0.25">
      <c r="A1707" s="27"/>
      <c r="F1707" s="6"/>
      <c r="K1707" s="6"/>
      <c r="P1707" s="6"/>
      <c r="U1707" s="6"/>
      <c r="Z1707" s="6"/>
      <c r="AE1707" s="6"/>
      <c r="AJ1707" s="6"/>
      <c r="AO1707" s="6"/>
      <c r="AT1707" s="6"/>
      <c r="AY1707" s="6"/>
      <c r="BD1707" s="6"/>
      <c r="BI1707" s="6"/>
      <c r="BN1707" s="6"/>
      <c r="BS1707" s="6"/>
      <c r="BX1707" s="6"/>
      <c r="CC1707" s="6"/>
      <c r="CH1707" s="6"/>
      <c r="CM1707" s="6"/>
      <c r="CR1707" s="6"/>
      <c r="CW1707" s="6"/>
    </row>
    <row r="1708" spans="1:101" x14ac:dyDescent="0.25">
      <c r="A1708" s="27"/>
      <c r="F1708" s="6"/>
      <c r="K1708" s="6"/>
      <c r="P1708" s="6"/>
      <c r="U1708" s="6"/>
      <c r="Z1708" s="6"/>
      <c r="AE1708" s="6"/>
      <c r="AJ1708" s="6"/>
      <c r="AO1708" s="6"/>
      <c r="AT1708" s="6"/>
      <c r="AY1708" s="6"/>
      <c r="BD1708" s="6"/>
      <c r="BI1708" s="6"/>
      <c r="BN1708" s="6"/>
      <c r="BS1708" s="6"/>
      <c r="BX1708" s="6"/>
      <c r="CC1708" s="6"/>
      <c r="CH1708" s="6"/>
      <c r="CM1708" s="6"/>
      <c r="CR1708" s="6"/>
      <c r="CW1708" s="6"/>
    </row>
    <row r="1709" spans="1:101" x14ac:dyDescent="0.25">
      <c r="A1709" s="27"/>
      <c r="F1709" s="6"/>
      <c r="K1709" s="6"/>
      <c r="P1709" s="6"/>
      <c r="U1709" s="6"/>
      <c r="Z1709" s="6"/>
      <c r="AE1709" s="6"/>
      <c r="AJ1709" s="6"/>
      <c r="AO1709" s="6"/>
      <c r="AT1709" s="6"/>
      <c r="AY1709" s="6"/>
      <c r="BD1709" s="6"/>
      <c r="BI1709" s="6"/>
      <c r="BN1709" s="6"/>
      <c r="BS1709" s="6"/>
      <c r="BX1709" s="6"/>
      <c r="CC1709" s="6"/>
      <c r="CH1709" s="6"/>
      <c r="CM1709" s="6"/>
      <c r="CR1709" s="6"/>
      <c r="CW1709" s="6"/>
    </row>
    <row r="1710" spans="1:101" x14ac:dyDescent="0.25">
      <c r="A1710" s="27"/>
      <c r="F1710" s="6"/>
      <c r="K1710" s="6"/>
      <c r="P1710" s="6"/>
      <c r="U1710" s="6"/>
      <c r="Z1710" s="6"/>
      <c r="AE1710" s="6"/>
      <c r="AJ1710" s="6"/>
      <c r="AO1710" s="6"/>
      <c r="AT1710" s="6"/>
      <c r="AY1710" s="6"/>
      <c r="BD1710" s="6"/>
      <c r="BI1710" s="6"/>
      <c r="BN1710" s="6"/>
      <c r="BS1710" s="6"/>
      <c r="BX1710" s="6"/>
      <c r="CC1710" s="6"/>
      <c r="CH1710" s="6"/>
      <c r="CM1710" s="6"/>
      <c r="CR1710" s="6"/>
      <c r="CW1710" s="6"/>
    </row>
    <row r="1711" spans="1:101" x14ac:dyDescent="0.25">
      <c r="A1711" s="27"/>
      <c r="F1711" s="6"/>
      <c r="K1711" s="6"/>
      <c r="P1711" s="6"/>
      <c r="U1711" s="6"/>
      <c r="Z1711" s="6"/>
      <c r="AE1711" s="6"/>
      <c r="AJ1711" s="6"/>
      <c r="AO1711" s="6"/>
      <c r="AT1711" s="6"/>
      <c r="AY1711" s="6"/>
      <c r="BD1711" s="6"/>
      <c r="BI1711" s="6"/>
      <c r="BN1711" s="6"/>
      <c r="BS1711" s="6"/>
      <c r="BX1711" s="6"/>
      <c r="CC1711" s="6"/>
      <c r="CH1711" s="6"/>
      <c r="CM1711" s="6"/>
      <c r="CR1711" s="6"/>
      <c r="CW1711" s="6"/>
    </row>
    <row r="1712" spans="1:101" x14ac:dyDescent="0.25">
      <c r="A1712" s="27"/>
      <c r="F1712" s="6"/>
      <c r="K1712" s="6"/>
      <c r="P1712" s="6"/>
      <c r="U1712" s="6"/>
      <c r="Z1712" s="6"/>
      <c r="AE1712" s="6"/>
      <c r="AJ1712" s="6"/>
      <c r="AO1712" s="6"/>
      <c r="AT1712" s="6"/>
      <c r="AY1712" s="6"/>
      <c r="BD1712" s="6"/>
      <c r="BI1712" s="6"/>
      <c r="BN1712" s="6"/>
      <c r="BS1712" s="6"/>
      <c r="BX1712" s="6"/>
      <c r="CC1712" s="6"/>
      <c r="CH1712" s="6"/>
      <c r="CM1712" s="6"/>
      <c r="CR1712" s="6"/>
      <c r="CW1712" s="6"/>
    </row>
    <row r="1713" spans="1:101" x14ac:dyDescent="0.25">
      <c r="A1713" s="27"/>
      <c r="F1713" s="6"/>
      <c r="K1713" s="6"/>
      <c r="P1713" s="6"/>
      <c r="U1713" s="6"/>
      <c r="Z1713" s="6"/>
      <c r="AE1713" s="6"/>
      <c r="AJ1713" s="6"/>
      <c r="AO1713" s="6"/>
      <c r="AT1713" s="6"/>
      <c r="AY1713" s="6"/>
      <c r="BD1713" s="6"/>
      <c r="BI1713" s="6"/>
      <c r="BN1713" s="6"/>
      <c r="BS1713" s="6"/>
      <c r="BX1713" s="6"/>
      <c r="CC1713" s="6"/>
      <c r="CH1713" s="6"/>
      <c r="CM1713" s="6"/>
      <c r="CR1713" s="6"/>
      <c r="CW1713" s="6"/>
    </row>
    <row r="1714" spans="1:101" x14ac:dyDescent="0.25">
      <c r="A1714" s="27"/>
      <c r="F1714" s="6"/>
      <c r="K1714" s="6"/>
      <c r="P1714" s="6"/>
      <c r="U1714" s="6"/>
      <c r="Z1714" s="6"/>
      <c r="AE1714" s="6"/>
      <c r="AJ1714" s="6"/>
      <c r="AO1714" s="6"/>
      <c r="AT1714" s="6"/>
      <c r="AY1714" s="6"/>
      <c r="BD1714" s="6"/>
      <c r="BI1714" s="6"/>
      <c r="BN1714" s="6"/>
      <c r="BS1714" s="6"/>
      <c r="BX1714" s="6"/>
      <c r="CC1714" s="6"/>
      <c r="CH1714" s="6"/>
      <c r="CM1714" s="6"/>
      <c r="CR1714" s="6"/>
      <c r="CW1714" s="6"/>
    </row>
    <row r="1715" spans="1:101" x14ac:dyDescent="0.25">
      <c r="A1715" s="27"/>
      <c r="F1715" s="6"/>
      <c r="K1715" s="6"/>
      <c r="P1715" s="6"/>
      <c r="U1715" s="6"/>
      <c r="Z1715" s="6"/>
      <c r="AE1715" s="6"/>
      <c r="AJ1715" s="6"/>
      <c r="AO1715" s="6"/>
      <c r="AT1715" s="6"/>
      <c r="AY1715" s="6"/>
      <c r="BD1715" s="6"/>
      <c r="BI1715" s="6"/>
      <c r="BN1715" s="6"/>
      <c r="BS1715" s="6"/>
      <c r="BX1715" s="6"/>
      <c r="CC1715" s="6"/>
      <c r="CH1715" s="6"/>
      <c r="CM1715" s="6"/>
      <c r="CR1715" s="6"/>
      <c r="CW1715" s="6"/>
    </row>
    <row r="1716" spans="1:101" x14ac:dyDescent="0.25">
      <c r="A1716" s="27"/>
      <c r="F1716" s="6"/>
      <c r="K1716" s="6"/>
      <c r="P1716" s="6"/>
      <c r="U1716" s="6"/>
      <c r="Z1716" s="6"/>
      <c r="AE1716" s="6"/>
      <c r="AJ1716" s="6"/>
      <c r="AO1716" s="6"/>
      <c r="AT1716" s="6"/>
      <c r="AY1716" s="6"/>
      <c r="BD1716" s="6"/>
      <c r="BI1716" s="6"/>
      <c r="BN1716" s="6"/>
      <c r="BS1716" s="6"/>
      <c r="BX1716" s="6"/>
      <c r="CC1716" s="6"/>
      <c r="CH1716" s="6"/>
      <c r="CM1716" s="6"/>
      <c r="CR1716" s="6"/>
      <c r="CW1716" s="6"/>
    </row>
    <row r="1717" spans="1:101" x14ac:dyDescent="0.25">
      <c r="A1717" s="27"/>
      <c r="F1717" s="6"/>
      <c r="K1717" s="6"/>
      <c r="P1717" s="6"/>
      <c r="U1717" s="6"/>
      <c r="Z1717" s="6"/>
      <c r="AE1717" s="6"/>
      <c r="AJ1717" s="6"/>
      <c r="AO1717" s="6"/>
      <c r="AT1717" s="6"/>
      <c r="AY1717" s="6"/>
      <c r="BD1717" s="6"/>
      <c r="BI1717" s="6"/>
      <c r="BN1717" s="6"/>
      <c r="BS1717" s="6"/>
      <c r="BX1717" s="6"/>
      <c r="CC1717" s="6"/>
      <c r="CH1717" s="6"/>
      <c r="CM1717" s="6"/>
      <c r="CR1717" s="6"/>
      <c r="CW1717" s="6"/>
    </row>
    <row r="1718" spans="1:101" x14ac:dyDescent="0.25">
      <c r="A1718" s="27"/>
      <c r="F1718" s="6"/>
      <c r="K1718" s="6"/>
      <c r="P1718" s="6"/>
      <c r="U1718" s="6"/>
      <c r="Z1718" s="6"/>
      <c r="AE1718" s="6"/>
      <c r="AJ1718" s="6"/>
      <c r="AO1718" s="6"/>
      <c r="AT1718" s="6"/>
      <c r="AY1718" s="6"/>
      <c r="BD1718" s="6"/>
      <c r="BI1718" s="6"/>
      <c r="BN1718" s="6"/>
      <c r="BS1718" s="6"/>
      <c r="BX1718" s="6"/>
      <c r="CC1718" s="6"/>
      <c r="CH1718" s="6"/>
      <c r="CM1718" s="6"/>
      <c r="CR1718" s="6"/>
      <c r="CW1718" s="6"/>
    </row>
    <row r="1719" spans="1:101" x14ac:dyDescent="0.25">
      <c r="A1719" s="27"/>
      <c r="F1719" s="6"/>
      <c r="K1719" s="6"/>
      <c r="P1719" s="6"/>
      <c r="U1719" s="6"/>
      <c r="Z1719" s="6"/>
      <c r="AE1719" s="6"/>
      <c r="AJ1719" s="6"/>
      <c r="AO1719" s="6"/>
      <c r="AT1719" s="6"/>
      <c r="AY1719" s="6"/>
      <c r="BD1719" s="6"/>
      <c r="BI1719" s="6"/>
      <c r="BN1719" s="6"/>
      <c r="BS1719" s="6"/>
      <c r="BX1719" s="6"/>
      <c r="CC1719" s="6"/>
      <c r="CH1719" s="6"/>
      <c r="CM1719" s="6"/>
      <c r="CR1719" s="6"/>
      <c r="CW1719" s="6"/>
    </row>
    <row r="1720" spans="1:101" x14ac:dyDescent="0.25">
      <c r="A1720" s="27"/>
      <c r="F1720" s="6"/>
      <c r="K1720" s="6"/>
      <c r="P1720" s="6"/>
      <c r="U1720" s="6"/>
      <c r="Z1720" s="6"/>
      <c r="AE1720" s="6"/>
      <c r="AJ1720" s="6"/>
      <c r="AO1720" s="6"/>
      <c r="AT1720" s="6"/>
      <c r="AY1720" s="6"/>
      <c r="BD1720" s="6"/>
      <c r="BI1720" s="6"/>
      <c r="BN1720" s="6"/>
      <c r="BS1720" s="6"/>
      <c r="BX1720" s="6"/>
      <c r="CC1720" s="6"/>
      <c r="CH1720" s="6"/>
      <c r="CM1720" s="6"/>
      <c r="CR1720" s="6"/>
      <c r="CW1720" s="6"/>
    </row>
    <row r="1721" spans="1:101" x14ac:dyDescent="0.25">
      <c r="A1721" s="27"/>
      <c r="F1721" s="6"/>
      <c r="K1721" s="6"/>
      <c r="P1721" s="6"/>
      <c r="U1721" s="6"/>
      <c r="Z1721" s="6"/>
      <c r="AE1721" s="6"/>
      <c r="AJ1721" s="6"/>
      <c r="AO1721" s="6"/>
      <c r="AT1721" s="6"/>
      <c r="AY1721" s="6"/>
      <c r="BD1721" s="6"/>
      <c r="BI1721" s="6"/>
      <c r="BN1721" s="6"/>
      <c r="BS1721" s="6"/>
      <c r="BX1721" s="6"/>
      <c r="CC1721" s="6"/>
      <c r="CH1721" s="6"/>
      <c r="CM1721" s="6"/>
      <c r="CR1721" s="6"/>
      <c r="CW1721" s="6"/>
    </row>
    <row r="1722" spans="1:101" x14ac:dyDescent="0.25">
      <c r="A1722" s="27"/>
      <c r="F1722" s="6"/>
      <c r="K1722" s="6"/>
      <c r="P1722" s="6"/>
      <c r="U1722" s="6"/>
      <c r="Z1722" s="6"/>
      <c r="AE1722" s="6"/>
      <c r="AJ1722" s="6"/>
      <c r="AO1722" s="6"/>
      <c r="AT1722" s="6"/>
      <c r="AY1722" s="6"/>
      <c r="BD1722" s="6"/>
      <c r="BI1722" s="6"/>
      <c r="BN1722" s="6"/>
      <c r="BS1722" s="6"/>
      <c r="BX1722" s="6"/>
      <c r="CC1722" s="6"/>
      <c r="CH1722" s="6"/>
      <c r="CM1722" s="6"/>
      <c r="CR1722" s="6"/>
      <c r="CW1722" s="6"/>
    </row>
    <row r="1723" spans="1:101" x14ac:dyDescent="0.25">
      <c r="A1723" s="27"/>
      <c r="F1723" s="6"/>
      <c r="K1723" s="6"/>
      <c r="P1723" s="6"/>
      <c r="U1723" s="6"/>
      <c r="Z1723" s="6"/>
      <c r="AE1723" s="6"/>
      <c r="AJ1723" s="6"/>
      <c r="AO1723" s="6"/>
      <c r="AT1723" s="6"/>
      <c r="AY1723" s="6"/>
      <c r="BD1723" s="6"/>
      <c r="BI1723" s="6"/>
      <c r="BN1723" s="6"/>
      <c r="BS1723" s="6"/>
      <c r="BX1723" s="6"/>
      <c r="CC1723" s="6"/>
      <c r="CH1723" s="6"/>
      <c r="CM1723" s="6"/>
      <c r="CR1723" s="6"/>
      <c r="CW1723" s="6"/>
    </row>
    <row r="1724" spans="1:101" x14ac:dyDescent="0.25">
      <c r="A1724" s="27"/>
      <c r="F1724" s="6"/>
      <c r="K1724" s="6"/>
      <c r="P1724" s="6"/>
      <c r="U1724" s="6"/>
      <c r="Z1724" s="6"/>
      <c r="AE1724" s="6"/>
      <c r="AJ1724" s="6"/>
      <c r="AO1724" s="6"/>
      <c r="AT1724" s="6"/>
      <c r="AY1724" s="6"/>
      <c r="BD1724" s="6"/>
      <c r="BI1724" s="6"/>
      <c r="BN1724" s="6"/>
      <c r="BS1724" s="6"/>
      <c r="BX1724" s="6"/>
      <c r="CC1724" s="6"/>
      <c r="CH1724" s="6"/>
      <c r="CM1724" s="6"/>
      <c r="CR1724" s="6"/>
      <c r="CW1724" s="6"/>
    </row>
    <row r="1725" spans="1:101" x14ac:dyDescent="0.25">
      <c r="A1725" s="27"/>
      <c r="F1725" s="6"/>
      <c r="K1725" s="6"/>
      <c r="P1725" s="6"/>
      <c r="U1725" s="6"/>
      <c r="Z1725" s="6"/>
      <c r="AE1725" s="6"/>
      <c r="AJ1725" s="6"/>
      <c r="AO1725" s="6"/>
      <c r="AT1725" s="6"/>
      <c r="AY1725" s="6"/>
      <c r="BD1725" s="6"/>
      <c r="BI1725" s="6"/>
      <c r="BN1725" s="6"/>
      <c r="BS1725" s="6"/>
      <c r="BX1725" s="6"/>
      <c r="CC1725" s="6"/>
      <c r="CH1725" s="6"/>
      <c r="CM1725" s="6"/>
      <c r="CR1725" s="6"/>
      <c r="CW1725" s="6"/>
    </row>
    <row r="1726" spans="1:101" x14ac:dyDescent="0.25">
      <c r="A1726" s="27"/>
      <c r="F1726" s="6"/>
      <c r="K1726" s="6"/>
      <c r="P1726" s="6"/>
      <c r="U1726" s="6"/>
      <c r="Z1726" s="6"/>
      <c r="AE1726" s="6"/>
      <c r="AJ1726" s="6"/>
      <c r="AO1726" s="6"/>
      <c r="AT1726" s="6"/>
      <c r="AY1726" s="6"/>
      <c r="BD1726" s="6"/>
      <c r="BI1726" s="6"/>
      <c r="BN1726" s="6"/>
      <c r="BS1726" s="6"/>
      <c r="BX1726" s="6"/>
      <c r="CC1726" s="6"/>
      <c r="CH1726" s="6"/>
      <c r="CM1726" s="6"/>
      <c r="CR1726" s="6"/>
      <c r="CW1726" s="6"/>
    </row>
    <row r="1727" spans="1:101" x14ac:dyDescent="0.25">
      <c r="A1727" s="27"/>
      <c r="F1727" s="6"/>
      <c r="K1727" s="6"/>
      <c r="P1727" s="6"/>
      <c r="U1727" s="6"/>
      <c r="Z1727" s="6"/>
      <c r="AE1727" s="6"/>
      <c r="AJ1727" s="6"/>
      <c r="AO1727" s="6"/>
      <c r="AT1727" s="6"/>
      <c r="AY1727" s="6"/>
      <c r="BD1727" s="6"/>
      <c r="BI1727" s="6"/>
      <c r="BN1727" s="6"/>
      <c r="BS1727" s="6"/>
      <c r="BX1727" s="6"/>
      <c r="CC1727" s="6"/>
      <c r="CH1727" s="6"/>
      <c r="CM1727" s="6"/>
      <c r="CR1727" s="6"/>
      <c r="CW1727" s="6"/>
    </row>
    <row r="1728" spans="1:101" x14ac:dyDescent="0.25">
      <c r="A1728" s="27"/>
      <c r="F1728" s="6"/>
      <c r="K1728" s="6"/>
      <c r="P1728" s="6"/>
      <c r="U1728" s="6"/>
      <c r="Z1728" s="6"/>
      <c r="AE1728" s="6"/>
      <c r="AJ1728" s="6"/>
      <c r="AO1728" s="6"/>
      <c r="AT1728" s="6"/>
      <c r="AY1728" s="6"/>
      <c r="BD1728" s="6"/>
      <c r="BI1728" s="6"/>
      <c r="BN1728" s="6"/>
      <c r="BS1728" s="6"/>
      <c r="BX1728" s="6"/>
      <c r="CC1728" s="6"/>
      <c r="CH1728" s="6"/>
      <c r="CM1728" s="6"/>
      <c r="CR1728" s="6"/>
      <c r="CW1728" s="6"/>
    </row>
    <row r="1729" spans="1:101" x14ac:dyDescent="0.25">
      <c r="A1729" s="27"/>
      <c r="F1729" s="6"/>
      <c r="K1729" s="6"/>
      <c r="P1729" s="6"/>
      <c r="U1729" s="6"/>
      <c r="Z1729" s="6"/>
      <c r="AE1729" s="6"/>
      <c r="AJ1729" s="6"/>
      <c r="AO1729" s="6"/>
      <c r="AT1729" s="6"/>
      <c r="AY1729" s="6"/>
      <c r="BD1729" s="6"/>
      <c r="BI1729" s="6"/>
      <c r="BN1729" s="6"/>
      <c r="BS1729" s="6"/>
      <c r="BX1729" s="6"/>
      <c r="CC1729" s="6"/>
      <c r="CH1729" s="6"/>
      <c r="CM1729" s="6"/>
      <c r="CR1729" s="6"/>
      <c r="CW1729" s="6"/>
    </row>
    <row r="1730" spans="1:101" x14ac:dyDescent="0.25">
      <c r="A1730" s="27"/>
      <c r="F1730" s="6"/>
      <c r="K1730" s="6"/>
      <c r="P1730" s="6"/>
      <c r="U1730" s="6"/>
      <c r="Z1730" s="6"/>
      <c r="AE1730" s="6"/>
      <c r="AJ1730" s="6"/>
      <c r="AO1730" s="6"/>
      <c r="AT1730" s="6"/>
      <c r="AY1730" s="6"/>
      <c r="BD1730" s="6"/>
      <c r="BI1730" s="6"/>
      <c r="BN1730" s="6"/>
      <c r="BS1730" s="6"/>
      <c r="BX1730" s="6"/>
      <c r="CC1730" s="6"/>
      <c r="CH1730" s="6"/>
      <c r="CM1730" s="6"/>
      <c r="CR1730" s="6"/>
      <c r="CW1730" s="6"/>
    </row>
    <row r="1731" spans="1:101" x14ac:dyDescent="0.25">
      <c r="A1731" s="27"/>
      <c r="F1731" s="6"/>
      <c r="K1731" s="6"/>
      <c r="P1731" s="6"/>
      <c r="U1731" s="6"/>
      <c r="Z1731" s="6"/>
      <c r="AE1731" s="6"/>
      <c r="AJ1731" s="6"/>
      <c r="AO1731" s="6"/>
      <c r="AT1731" s="6"/>
      <c r="AY1731" s="6"/>
      <c r="BD1731" s="6"/>
      <c r="BI1731" s="6"/>
      <c r="BN1731" s="6"/>
      <c r="BS1731" s="6"/>
      <c r="BX1731" s="6"/>
      <c r="CC1731" s="6"/>
      <c r="CH1731" s="6"/>
      <c r="CM1731" s="6"/>
      <c r="CR1731" s="6"/>
      <c r="CW1731" s="6"/>
    </row>
    <row r="1732" spans="1:101" x14ac:dyDescent="0.25">
      <c r="A1732" s="27"/>
      <c r="F1732" s="6"/>
      <c r="K1732" s="6"/>
      <c r="P1732" s="6"/>
      <c r="U1732" s="6"/>
      <c r="Z1732" s="6"/>
      <c r="AE1732" s="6"/>
      <c r="AJ1732" s="6"/>
      <c r="AO1732" s="6"/>
      <c r="AT1732" s="6"/>
      <c r="AY1732" s="6"/>
      <c r="BD1732" s="6"/>
      <c r="BI1732" s="6"/>
      <c r="BN1732" s="6"/>
      <c r="BS1732" s="6"/>
      <c r="BX1732" s="6"/>
      <c r="CC1732" s="6"/>
      <c r="CH1732" s="6"/>
      <c r="CM1732" s="6"/>
      <c r="CR1732" s="6"/>
      <c r="CW1732" s="6"/>
    </row>
    <row r="1733" spans="1:101" x14ac:dyDescent="0.25">
      <c r="A1733" s="27"/>
      <c r="F1733" s="6"/>
      <c r="K1733" s="6"/>
      <c r="P1733" s="6"/>
      <c r="U1733" s="6"/>
      <c r="Z1733" s="6"/>
      <c r="AE1733" s="6"/>
      <c r="AJ1733" s="6"/>
      <c r="AO1733" s="6"/>
      <c r="AT1733" s="6"/>
      <c r="AY1733" s="6"/>
      <c r="BD1733" s="6"/>
      <c r="BI1733" s="6"/>
      <c r="BN1733" s="6"/>
      <c r="BS1733" s="6"/>
      <c r="BX1733" s="6"/>
      <c r="CC1733" s="6"/>
      <c r="CH1733" s="6"/>
      <c r="CM1733" s="6"/>
      <c r="CR1733" s="6"/>
      <c r="CW1733" s="6"/>
    </row>
    <row r="1734" spans="1:101" x14ac:dyDescent="0.25">
      <c r="A1734" s="27"/>
      <c r="F1734" s="6"/>
      <c r="K1734" s="6"/>
      <c r="P1734" s="6"/>
      <c r="U1734" s="6"/>
      <c r="Z1734" s="6"/>
      <c r="AE1734" s="6"/>
      <c r="AJ1734" s="6"/>
      <c r="AO1734" s="6"/>
      <c r="AT1734" s="6"/>
      <c r="AY1734" s="6"/>
      <c r="BD1734" s="6"/>
      <c r="BI1734" s="6"/>
      <c r="BN1734" s="6"/>
      <c r="BS1734" s="6"/>
      <c r="BX1734" s="6"/>
      <c r="CC1734" s="6"/>
      <c r="CH1734" s="6"/>
      <c r="CM1734" s="6"/>
      <c r="CR1734" s="6"/>
      <c r="CW1734" s="6"/>
    </row>
    <row r="1735" spans="1:101" x14ac:dyDescent="0.25">
      <c r="A1735" s="27"/>
      <c r="F1735" s="6"/>
      <c r="K1735" s="6"/>
      <c r="P1735" s="6"/>
      <c r="U1735" s="6"/>
      <c r="Z1735" s="6"/>
      <c r="AE1735" s="6"/>
      <c r="AJ1735" s="6"/>
      <c r="AO1735" s="6"/>
      <c r="AT1735" s="6"/>
      <c r="AY1735" s="6"/>
      <c r="BD1735" s="6"/>
      <c r="BI1735" s="6"/>
      <c r="BN1735" s="6"/>
      <c r="BS1735" s="6"/>
      <c r="BX1735" s="6"/>
      <c r="CC1735" s="6"/>
      <c r="CH1735" s="6"/>
      <c r="CM1735" s="6"/>
      <c r="CR1735" s="6"/>
      <c r="CW1735" s="6"/>
    </row>
    <row r="1736" spans="1:101" x14ac:dyDescent="0.25">
      <c r="A1736" s="27"/>
      <c r="F1736" s="6"/>
      <c r="K1736" s="6"/>
      <c r="P1736" s="6"/>
      <c r="U1736" s="6"/>
      <c r="Z1736" s="6"/>
      <c r="AE1736" s="6"/>
      <c r="AJ1736" s="6"/>
      <c r="AO1736" s="6"/>
      <c r="AT1736" s="6"/>
      <c r="AY1736" s="6"/>
      <c r="BD1736" s="6"/>
      <c r="BI1736" s="6"/>
      <c r="BN1736" s="6"/>
      <c r="BS1736" s="6"/>
      <c r="BX1736" s="6"/>
      <c r="CC1736" s="6"/>
      <c r="CH1736" s="6"/>
      <c r="CM1736" s="6"/>
      <c r="CR1736" s="6"/>
      <c r="CW1736" s="6"/>
    </row>
    <row r="1737" spans="1:101" x14ac:dyDescent="0.25">
      <c r="A1737" s="27"/>
      <c r="F1737" s="6"/>
      <c r="K1737" s="6"/>
      <c r="P1737" s="6"/>
      <c r="U1737" s="6"/>
      <c r="Z1737" s="6"/>
      <c r="AE1737" s="6"/>
      <c r="AJ1737" s="6"/>
      <c r="AO1737" s="6"/>
      <c r="AT1737" s="6"/>
      <c r="AY1737" s="6"/>
      <c r="BD1737" s="6"/>
      <c r="BI1737" s="6"/>
      <c r="BN1737" s="6"/>
      <c r="BS1737" s="6"/>
      <c r="BX1737" s="6"/>
      <c r="CC1737" s="6"/>
      <c r="CH1737" s="6"/>
      <c r="CM1737" s="6"/>
      <c r="CR1737" s="6"/>
      <c r="CW1737" s="6"/>
    </row>
    <row r="1738" spans="1:101" x14ac:dyDescent="0.25">
      <c r="A1738" s="27"/>
      <c r="F1738" s="6"/>
      <c r="K1738" s="6"/>
      <c r="P1738" s="6"/>
      <c r="U1738" s="6"/>
      <c r="Z1738" s="6"/>
      <c r="AE1738" s="6"/>
      <c r="AJ1738" s="6"/>
      <c r="AO1738" s="6"/>
      <c r="AT1738" s="6"/>
      <c r="AY1738" s="6"/>
      <c r="BD1738" s="6"/>
      <c r="BI1738" s="6"/>
      <c r="BN1738" s="6"/>
      <c r="BS1738" s="6"/>
      <c r="BX1738" s="6"/>
      <c r="CC1738" s="6"/>
      <c r="CH1738" s="6"/>
      <c r="CM1738" s="6"/>
      <c r="CR1738" s="6"/>
      <c r="CW1738" s="6"/>
    </row>
    <row r="1739" spans="1:101" x14ac:dyDescent="0.25">
      <c r="A1739" s="27"/>
      <c r="F1739" s="6"/>
      <c r="K1739" s="6"/>
      <c r="P1739" s="6"/>
      <c r="U1739" s="6"/>
      <c r="Z1739" s="6"/>
      <c r="AE1739" s="6"/>
      <c r="AJ1739" s="6"/>
      <c r="AO1739" s="6"/>
      <c r="AT1739" s="6"/>
      <c r="AY1739" s="6"/>
      <c r="BD1739" s="6"/>
      <c r="BI1739" s="6"/>
      <c r="BN1739" s="6"/>
      <c r="BS1739" s="6"/>
      <c r="BX1739" s="6"/>
      <c r="CC1739" s="6"/>
      <c r="CH1739" s="6"/>
      <c r="CM1739" s="6"/>
      <c r="CR1739" s="6"/>
      <c r="CW1739" s="6"/>
    </row>
    <row r="1740" spans="1:101" x14ac:dyDescent="0.25">
      <c r="A1740" s="27"/>
      <c r="F1740" s="6"/>
      <c r="K1740" s="6"/>
      <c r="P1740" s="6"/>
      <c r="U1740" s="6"/>
      <c r="Z1740" s="6"/>
      <c r="AE1740" s="6"/>
      <c r="AJ1740" s="6"/>
      <c r="AO1740" s="6"/>
      <c r="AT1740" s="6"/>
      <c r="AY1740" s="6"/>
      <c r="BD1740" s="6"/>
      <c r="BI1740" s="6"/>
      <c r="BN1740" s="6"/>
      <c r="BS1740" s="6"/>
      <c r="BX1740" s="6"/>
      <c r="CC1740" s="6"/>
      <c r="CH1740" s="6"/>
      <c r="CM1740" s="6"/>
      <c r="CR1740" s="6"/>
      <c r="CW1740" s="6"/>
    </row>
    <row r="1741" spans="1:101" x14ac:dyDescent="0.25">
      <c r="A1741" s="27"/>
      <c r="F1741" s="6"/>
      <c r="K1741" s="6"/>
      <c r="P1741" s="6"/>
      <c r="U1741" s="6"/>
      <c r="Z1741" s="6"/>
      <c r="AE1741" s="6"/>
      <c r="AJ1741" s="6"/>
      <c r="AO1741" s="6"/>
      <c r="AT1741" s="6"/>
      <c r="AY1741" s="6"/>
      <c r="BD1741" s="6"/>
      <c r="BI1741" s="6"/>
      <c r="BN1741" s="6"/>
      <c r="BS1741" s="6"/>
      <c r="BX1741" s="6"/>
      <c r="CC1741" s="6"/>
      <c r="CH1741" s="6"/>
      <c r="CM1741" s="6"/>
      <c r="CR1741" s="6"/>
      <c r="CW1741" s="6"/>
    </row>
    <row r="1742" spans="1:101" x14ac:dyDescent="0.25">
      <c r="A1742" s="27"/>
      <c r="F1742" s="6"/>
      <c r="K1742" s="6"/>
      <c r="P1742" s="6"/>
      <c r="U1742" s="6"/>
      <c r="Z1742" s="6"/>
      <c r="AE1742" s="6"/>
      <c r="AJ1742" s="6"/>
      <c r="AO1742" s="6"/>
      <c r="AT1742" s="6"/>
      <c r="AY1742" s="6"/>
      <c r="BD1742" s="6"/>
      <c r="BI1742" s="6"/>
      <c r="BN1742" s="6"/>
      <c r="BS1742" s="6"/>
      <c r="BX1742" s="6"/>
      <c r="CC1742" s="6"/>
      <c r="CH1742" s="6"/>
      <c r="CM1742" s="6"/>
      <c r="CR1742" s="6"/>
      <c r="CW1742" s="6"/>
    </row>
    <row r="1743" spans="1:101" x14ac:dyDescent="0.25">
      <c r="A1743" s="27"/>
      <c r="F1743" s="6"/>
      <c r="K1743" s="6"/>
      <c r="P1743" s="6"/>
      <c r="U1743" s="6"/>
      <c r="Z1743" s="6"/>
      <c r="AE1743" s="6"/>
      <c r="AJ1743" s="6"/>
      <c r="AO1743" s="6"/>
      <c r="AT1743" s="6"/>
      <c r="AY1743" s="6"/>
      <c r="BD1743" s="6"/>
      <c r="BI1743" s="6"/>
      <c r="BN1743" s="6"/>
      <c r="BS1743" s="6"/>
      <c r="BX1743" s="6"/>
      <c r="CC1743" s="6"/>
      <c r="CH1743" s="6"/>
      <c r="CM1743" s="6"/>
      <c r="CR1743" s="6"/>
      <c r="CW1743" s="6"/>
    </row>
    <row r="1744" spans="1:101" x14ac:dyDescent="0.25">
      <c r="A1744" s="27"/>
      <c r="F1744" s="6"/>
      <c r="K1744" s="6"/>
      <c r="P1744" s="6"/>
      <c r="U1744" s="6"/>
      <c r="Z1744" s="6"/>
      <c r="AE1744" s="6"/>
      <c r="AJ1744" s="6"/>
      <c r="AO1744" s="6"/>
      <c r="AT1744" s="6"/>
      <c r="AY1744" s="6"/>
      <c r="BD1744" s="6"/>
      <c r="BI1744" s="6"/>
      <c r="BN1744" s="6"/>
      <c r="BS1744" s="6"/>
      <c r="BX1744" s="6"/>
      <c r="CC1744" s="6"/>
      <c r="CH1744" s="6"/>
      <c r="CM1744" s="6"/>
      <c r="CR1744" s="6"/>
      <c r="CW1744" s="6"/>
    </row>
    <row r="1745" spans="1:101" x14ac:dyDescent="0.25">
      <c r="A1745" s="27"/>
      <c r="F1745" s="6"/>
      <c r="K1745" s="6"/>
      <c r="P1745" s="6"/>
      <c r="U1745" s="6"/>
      <c r="Z1745" s="6"/>
      <c r="AE1745" s="6"/>
      <c r="AJ1745" s="6"/>
      <c r="AO1745" s="6"/>
      <c r="AT1745" s="6"/>
      <c r="AY1745" s="6"/>
      <c r="BD1745" s="6"/>
      <c r="BI1745" s="6"/>
      <c r="BN1745" s="6"/>
      <c r="BS1745" s="6"/>
      <c r="BX1745" s="6"/>
      <c r="CC1745" s="6"/>
      <c r="CH1745" s="6"/>
      <c r="CM1745" s="6"/>
      <c r="CR1745" s="6"/>
      <c r="CW1745" s="6"/>
    </row>
    <row r="1746" spans="1:101" x14ac:dyDescent="0.25">
      <c r="A1746" s="27"/>
      <c r="F1746" s="6"/>
      <c r="K1746" s="6"/>
      <c r="P1746" s="6"/>
      <c r="U1746" s="6"/>
      <c r="Z1746" s="6"/>
      <c r="AE1746" s="6"/>
      <c r="AJ1746" s="6"/>
      <c r="AO1746" s="6"/>
      <c r="AT1746" s="6"/>
      <c r="AY1746" s="6"/>
      <c r="BD1746" s="6"/>
      <c r="BI1746" s="6"/>
      <c r="BN1746" s="6"/>
      <c r="BS1746" s="6"/>
      <c r="BX1746" s="6"/>
      <c r="CC1746" s="6"/>
      <c r="CH1746" s="6"/>
      <c r="CM1746" s="6"/>
      <c r="CR1746" s="6"/>
      <c r="CW1746" s="6"/>
    </row>
    <row r="1747" spans="1:101" x14ac:dyDescent="0.25">
      <c r="A1747" s="27"/>
      <c r="F1747" s="6"/>
      <c r="K1747" s="6"/>
      <c r="P1747" s="6"/>
      <c r="U1747" s="6"/>
      <c r="Z1747" s="6"/>
      <c r="AE1747" s="6"/>
      <c r="AJ1747" s="6"/>
      <c r="AO1747" s="6"/>
      <c r="AT1747" s="6"/>
      <c r="AY1747" s="6"/>
      <c r="BD1747" s="6"/>
      <c r="BI1747" s="6"/>
      <c r="BN1747" s="6"/>
      <c r="BS1747" s="6"/>
      <c r="BX1747" s="6"/>
      <c r="CC1747" s="6"/>
      <c r="CH1747" s="6"/>
      <c r="CM1747" s="6"/>
      <c r="CR1747" s="6"/>
      <c r="CW1747" s="6"/>
    </row>
    <row r="1748" spans="1:101" x14ac:dyDescent="0.25">
      <c r="A1748" s="27"/>
      <c r="F1748" s="6"/>
      <c r="K1748" s="6"/>
      <c r="P1748" s="6"/>
      <c r="U1748" s="6"/>
      <c r="Z1748" s="6"/>
      <c r="AE1748" s="6"/>
      <c r="AJ1748" s="6"/>
      <c r="AO1748" s="6"/>
      <c r="AT1748" s="6"/>
      <c r="AY1748" s="6"/>
      <c r="BD1748" s="6"/>
      <c r="BI1748" s="6"/>
      <c r="BN1748" s="6"/>
      <c r="BS1748" s="6"/>
      <c r="BX1748" s="6"/>
      <c r="CC1748" s="6"/>
      <c r="CH1748" s="6"/>
      <c r="CM1748" s="6"/>
      <c r="CR1748" s="6"/>
      <c r="CW1748" s="6"/>
    </row>
    <row r="1749" spans="1:101" x14ac:dyDescent="0.25">
      <c r="A1749" s="27"/>
      <c r="F1749" s="6"/>
      <c r="K1749" s="6"/>
      <c r="P1749" s="6"/>
      <c r="U1749" s="6"/>
      <c r="Z1749" s="6"/>
      <c r="AE1749" s="6"/>
      <c r="AJ1749" s="6"/>
      <c r="AO1749" s="6"/>
      <c r="AT1749" s="6"/>
      <c r="AY1749" s="6"/>
      <c r="BD1749" s="6"/>
      <c r="BI1749" s="6"/>
      <c r="BN1749" s="6"/>
      <c r="BS1749" s="6"/>
      <c r="BX1749" s="6"/>
      <c r="CC1749" s="6"/>
      <c r="CH1749" s="6"/>
      <c r="CM1749" s="6"/>
      <c r="CR1749" s="6"/>
      <c r="CW1749" s="6"/>
    </row>
    <row r="1750" spans="1:101" x14ac:dyDescent="0.25">
      <c r="A1750" s="27"/>
      <c r="F1750" s="6"/>
      <c r="K1750" s="6"/>
      <c r="P1750" s="6"/>
      <c r="U1750" s="6"/>
      <c r="Z1750" s="6"/>
      <c r="AE1750" s="6"/>
      <c r="AJ1750" s="6"/>
      <c r="AO1750" s="6"/>
      <c r="AT1750" s="6"/>
      <c r="AY1750" s="6"/>
      <c r="BD1750" s="6"/>
      <c r="BI1750" s="6"/>
      <c r="BN1750" s="6"/>
      <c r="BS1750" s="6"/>
      <c r="BX1750" s="6"/>
      <c r="CC1750" s="6"/>
      <c r="CH1750" s="6"/>
      <c r="CM1750" s="6"/>
      <c r="CR1750" s="6"/>
      <c r="CW1750" s="6"/>
    </row>
    <row r="1751" spans="1:101" x14ac:dyDescent="0.25">
      <c r="A1751" s="27"/>
      <c r="F1751" s="6"/>
      <c r="K1751" s="6"/>
      <c r="P1751" s="6"/>
      <c r="U1751" s="6"/>
      <c r="Z1751" s="6"/>
      <c r="AE1751" s="6"/>
      <c r="AJ1751" s="6"/>
      <c r="AO1751" s="6"/>
      <c r="AT1751" s="6"/>
      <c r="AY1751" s="6"/>
      <c r="BD1751" s="6"/>
      <c r="BI1751" s="6"/>
      <c r="BN1751" s="6"/>
      <c r="BS1751" s="6"/>
      <c r="BX1751" s="6"/>
      <c r="CC1751" s="6"/>
      <c r="CH1751" s="6"/>
      <c r="CM1751" s="6"/>
      <c r="CR1751" s="6"/>
      <c r="CW1751" s="6"/>
    </row>
    <row r="1752" spans="1:101" x14ac:dyDescent="0.25">
      <c r="A1752" s="27"/>
      <c r="F1752" s="6"/>
      <c r="K1752" s="6"/>
      <c r="P1752" s="6"/>
      <c r="U1752" s="6"/>
      <c r="Z1752" s="6"/>
      <c r="AE1752" s="6"/>
      <c r="AJ1752" s="6"/>
      <c r="AO1752" s="6"/>
      <c r="AT1752" s="6"/>
      <c r="AY1752" s="6"/>
      <c r="BD1752" s="6"/>
      <c r="BI1752" s="6"/>
      <c r="BN1752" s="6"/>
      <c r="BS1752" s="6"/>
      <c r="BX1752" s="6"/>
      <c r="CC1752" s="6"/>
      <c r="CH1752" s="6"/>
      <c r="CM1752" s="6"/>
      <c r="CR1752" s="6"/>
      <c r="CW1752" s="6"/>
    </row>
    <row r="1753" spans="1:101" x14ac:dyDescent="0.25">
      <c r="A1753" s="27"/>
      <c r="F1753" s="6"/>
      <c r="K1753" s="6"/>
      <c r="P1753" s="6"/>
      <c r="U1753" s="6"/>
      <c r="Z1753" s="6"/>
      <c r="AE1753" s="6"/>
      <c r="AJ1753" s="6"/>
      <c r="AO1753" s="6"/>
      <c r="AT1753" s="6"/>
      <c r="AY1753" s="6"/>
      <c r="BD1753" s="6"/>
      <c r="BI1753" s="6"/>
      <c r="BN1753" s="6"/>
      <c r="BS1753" s="6"/>
      <c r="BX1753" s="6"/>
      <c r="CC1753" s="6"/>
      <c r="CH1753" s="6"/>
      <c r="CM1753" s="6"/>
      <c r="CR1753" s="6"/>
      <c r="CW1753" s="6"/>
    </row>
    <row r="1754" spans="1:101" x14ac:dyDescent="0.25">
      <c r="A1754" s="27"/>
      <c r="F1754" s="6"/>
      <c r="K1754" s="6"/>
      <c r="P1754" s="6"/>
      <c r="U1754" s="6"/>
      <c r="Z1754" s="6"/>
      <c r="AE1754" s="6"/>
      <c r="AJ1754" s="6"/>
      <c r="AO1754" s="6"/>
      <c r="AT1754" s="6"/>
      <c r="AY1754" s="6"/>
      <c r="BD1754" s="6"/>
      <c r="BI1754" s="6"/>
      <c r="BN1754" s="6"/>
      <c r="BS1754" s="6"/>
      <c r="BX1754" s="6"/>
      <c r="CC1754" s="6"/>
      <c r="CH1754" s="6"/>
      <c r="CM1754" s="6"/>
      <c r="CR1754" s="6"/>
      <c r="CW1754" s="6"/>
    </row>
    <row r="1755" spans="1:101" x14ac:dyDescent="0.25">
      <c r="A1755" s="27"/>
      <c r="F1755" s="6"/>
      <c r="K1755" s="6"/>
      <c r="P1755" s="6"/>
      <c r="U1755" s="6"/>
      <c r="Z1755" s="6"/>
      <c r="AE1755" s="6"/>
      <c r="AJ1755" s="6"/>
      <c r="AO1755" s="6"/>
      <c r="AT1755" s="6"/>
      <c r="AY1755" s="6"/>
      <c r="BD1755" s="6"/>
      <c r="BI1755" s="6"/>
      <c r="BN1755" s="6"/>
      <c r="BS1755" s="6"/>
      <c r="BX1755" s="6"/>
      <c r="CC1755" s="6"/>
      <c r="CH1755" s="6"/>
      <c r="CM1755" s="6"/>
      <c r="CR1755" s="6"/>
      <c r="CW1755" s="6"/>
    </row>
    <row r="1756" spans="1:101" x14ac:dyDescent="0.25">
      <c r="A1756" s="27"/>
      <c r="F1756" s="6"/>
      <c r="K1756" s="6"/>
      <c r="P1756" s="6"/>
      <c r="U1756" s="6"/>
      <c r="Z1756" s="6"/>
      <c r="AE1756" s="6"/>
      <c r="AJ1756" s="6"/>
      <c r="AO1756" s="6"/>
      <c r="AT1756" s="6"/>
      <c r="AY1756" s="6"/>
      <c r="BD1756" s="6"/>
      <c r="BI1756" s="6"/>
      <c r="BN1756" s="6"/>
      <c r="BS1756" s="6"/>
      <c r="BX1756" s="6"/>
      <c r="CC1756" s="6"/>
      <c r="CH1756" s="6"/>
      <c r="CM1756" s="6"/>
      <c r="CR1756" s="6"/>
      <c r="CW1756" s="6"/>
    </row>
    <row r="1757" spans="1:101" x14ac:dyDescent="0.25">
      <c r="A1757" s="27"/>
      <c r="F1757" s="6"/>
      <c r="K1757" s="6"/>
      <c r="P1757" s="6"/>
      <c r="U1757" s="6"/>
      <c r="Z1757" s="6"/>
      <c r="AE1757" s="6"/>
      <c r="AJ1757" s="6"/>
      <c r="AO1757" s="6"/>
      <c r="AT1757" s="6"/>
      <c r="AY1757" s="6"/>
      <c r="BD1757" s="6"/>
      <c r="BI1757" s="6"/>
      <c r="BN1757" s="6"/>
      <c r="BS1757" s="6"/>
      <c r="BX1757" s="6"/>
      <c r="CC1757" s="6"/>
      <c r="CH1757" s="6"/>
      <c r="CM1757" s="6"/>
      <c r="CR1757" s="6"/>
      <c r="CW1757" s="6"/>
    </row>
    <row r="1758" spans="1:101" x14ac:dyDescent="0.25">
      <c r="A1758" s="27"/>
      <c r="F1758" s="6"/>
      <c r="K1758" s="6"/>
      <c r="P1758" s="6"/>
      <c r="U1758" s="6"/>
      <c r="Z1758" s="6"/>
      <c r="AE1758" s="6"/>
      <c r="AJ1758" s="6"/>
      <c r="AO1758" s="6"/>
      <c r="AT1758" s="6"/>
      <c r="AY1758" s="6"/>
      <c r="BD1758" s="6"/>
      <c r="BI1758" s="6"/>
      <c r="BN1758" s="6"/>
      <c r="BS1758" s="6"/>
      <c r="BX1758" s="6"/>
      <c r="CC1758" s="6"/>
      <c r="CH1758" s="6"/>
      <c r="CM1758" s="6"/>
      <c r="CR1758" s="6"/>
      <c r="CW1758" s="6"/>
    </row>
    <row r="1759" spans="1:101" x14ac:dyDescent="0.25">
      <c r="A1759" s="27"/>
      <c r="F1759" s="6"/>
      <c r="K1759" s="6"/>
      <c r="P1759" s="6"/>
      <c r="U1759" s="6"/>
      <c r="Z1759" s="6"/>
      <c r="AE1759" s="6"/>
      <c r="AJ1759" s="6"/>
      <c r="AO1759" s="6"/>
      <c r="AT1759" s="6"/>
      <c r="AY1759" s="6"/>
      <c r="BD1759" s="6"/>
      <c r="BI1759" s="6"/>
      <c r="BN1759" s="6"/>
      <c r="BS1759" s="6"/>
      <c r="BX1759" s="6"/>
      <c r="CC1759" s="6"/>
      <c r="CH1759" s="6"/>
      <c r="CM1759" s="6"/>
      <c r="CR1759" s="6"/>
      <c r="CW1759" s="6"/>
    </row>
    <row r="1760" spans="1:101" x14ac:dyDescent="0.25">
      <c r="A1760" s="27"/>
      <c r="F1760" s="6"/>
      <c r="K1760" s="6"/>
      <c r="P1760" s="6"/>
      <c r="U1760" s="6"/>
      <c r="Z1760" s="6"/>
      <c r="AE1760" s="6"/>
      <c r="AJ1760" s="6"/>
      <c r="AO1760" s="6"/>
      <c r="AT1760" s="6"/>
      <c r="AY1760" s="6"/>
      <c r="BD1760" s="6"/>
      <c r="BI1760" s="6"/>
      <c r="BN1760" s="6"/>
      <c r="BS1760" s="6"/>
      <c r="BX1760" s="6"/>
      <c r="CC1760" s="6"/>
      <c r="CH1760" s="6"/>
      <c r="CM1760" s="6"/>
      <c r="CR1760" s="6"/>
      <c r="CW1760" s="6"/>
    </row>
    <row r="1761" spans="1:101" x14ac:dyDescent="0.25">
      <c r="A1761" s="27"/>
      <c r="F1761" s="6"/>
      <c r="K1761" s="6"/>
      <c r="P1761" s="6"/>
      <c r="U1761" s="6"/>
      <c r="Z1761" s="6"/>
      <c r="AE1761" s="6"/>
      <c r="AJ1761" s="6"/>
      <c r="AO1761" s="6"/>
      <c r="AT1761" s="6"/>
      <c r="AY1761" s="6"/>
      <c r="BD1761" s="6"/>
      <c r="BI1761" s="6"/>
      <c r="BN1761" s="6"/>
      <c r="BS1761" s="6"/>
      <c r="BX1761" s="6"/>
      <c r="CC1761" s="6"/>
      <c r="CH1761" s="6"/>
      <c r="CM1761" s="6"/>
      <c r="CR1761" s="6"/>
      <c r="CW1761" s="6"/>
    </row>
    <row r="1762" spans="1:101" x14ac:dyDescent="0.25">
      <c r="A1762" s="27"/>
      <c r="F1762" s="6"/>
      <c r="K1762" s="6"/>
      <c r="P1762" s="6"/>
      <c r="U1762" s="6"/>
      <c r="Z1762" s="6"/>
      <c r="AE1762" s="6"/>
      <c r="AJ1762" s="6"/>
      <c r="AO1762" s="6"/>
      <c r="AT1762" s="6"/>
      <c r="AY1762" s="6"/>
      <c r="BD1762" s="6"/>
      <c r="BI1762" s="6"/>
      <c r="BN1762" s="6"/>
      <c r="BS1762" s="6"/>
      <c r="BX1762" s="6"/>
      <c r="CC1762" s="6"/>
      <c r="CH1762" s="6"/>
      <c r="CM1762" s="6"/>
      <c r="CR1762" s="6"/>
      <c r="CW1762" s="6"/>
    </row>
    <row r="1763" spans="1:101" x14ac:dyDescent="0.25">
      <c r="A1763" s="27"/>
      <c r="F1763" s="6"/>
      <c r="K1763" s="6"/>
      <c r="P1763" s="6"/>
      <c r="U1763" s="6"/>
      <c r="Z1763" s="6"/>
      <c r="AE1763" s="6"/>
      <c r="AJ1763" s="6"/>
      <c r="AO1763" s="6"/>
      <c r="AT1763" s="6"/>
      <c r="AY1763" s="6"/>
      <c r="BD1763" s="6"/>
      <c r="BI1763" s="6"/>
      <c r="BN1763" s="6"/>
      <c r="BS1763" s="6"/>
      <c r="BX1763" s="6"/>
      <c r="CC1763" s="6"/>
      <c r="CH1763" s="6"/>
      <c r="CM1763" s="6"/>
      <c r="CR1763" s="6"/>
      <c r="CW1763" s="6"/>
    </row>
    <row r="1764" spans="1:101" x14ac:dyDescent="0.25">
      <c r="A1764" s="27"/>
      <c r="F1764" s="6"/>
      <c r="K1764" s="6"/>
      <c r="P1764" s="6"/>
      <c r="U1764" s="6"/>
      <c r="Z1764" s="6"/>
      <c r="AE1764" s="6"/>
      <c r="AJ1764" s="6"/>
      <c r="AO1764" s="6"/>
      <c r="AT1764" s="6"/>
      <c r="AY1764" s="6"/>
      <c r="BD1764" s="6"/>
      <c r="BI1764" s="6"/>
      <c r="BN1764" s="6"/>
      <c r="BS1764" s="6"/>
      <c r="BX1764" s="6"/>
      <c r="CC1764" s="6"/>
      <c r="CH1764" s="6"/>
      <c r="CM1764" s="6"/>
      <c r="CR1764" s="6"/>
      <c r="CW1764" s="6"/>
    </row>
    <row r="1765" spans="1:101" x14ac:dyDescent="0.25">
      <c r="A1765" s="27"/>
      <c r="F1765" s="6"/>
      <c r="K1765" s="6"/>
      <c r="P1765" s="6"/>
      <c r="U1765" s="6"/>
      <c r="Z1765" s="6"/>
      <c r="AE1765" s="6"/>
      <c r="AJ1765" s="6"/>
      <c r="AO1765" s="6"/>
      <c r="AT1765" s="6"/>
      <c r="AY1765" s="6"/>
      <c r="BD1765" s="6"/>
      <c r="BI1765" s="6"/>
      <c r="BN1765" s="6"/>
      <c r="BS1765" s="6"/>
      <c r="BX1765" s="6"/>
      <c r="CC1765" s="6"/>
      <c r="CH1765" s="6"/>
      <c r="CM1765" s="6"/>
      <c r="CR1765" s="6"/>
      <c r="CW1765" s="6"/>
    </row>
    <row r="1766" spans="1:101" x14ac:dyDescent="0.25">
      <c r="A1766" s="27"/>
      <c r="F1766" s="6"/>
      <c r="K1766" s="6"/>
      <c r="P1766" s="6"/>
      <c r="U1766" s="6"/>
      <c r="Z1766" s="6"/>
      <c r="AE1766" s="6"/>
      <c r="AJ1766" s="6"/>
      <c r="AO1766" s="6"/>
      <c r="AT1766" s="6"/>
      <c r="AY1766" s="6"/>
      <c r="BD1766" s="6"/>
      <c r="BI1766" s="6"/>
      <c r="BN1766" s="6"/>
      <c r="BS1766" s="6"/>
      <c r="BX1766" s="6"/>
      <c r="CC1766" s="6"/>
      <c r="CH1766" s="6"/>
      <c r="CM1766" s="6"/>
      <c r="CR1766" s="6"/>
      <c r="CW1766" s="6"/>
    </row>
    <row r="1767" spans="1:101" x14ac:dyDescent="0.25">
      <c r="A1767" s="27"/>
      <c r="F1767" s="6"/>
      <c r="K1767" s="6"/>
      <c r="P1767" s="6"/>
      <c r="U1767" s="6"/>
      <c r="Z1767" s="6"/>
      <c r="AE1767" s="6"/>
      <c r="AJ1767" s="6"/>
      <c r="AO1767" s="6"/>
      <c r="AT1767" s="6"/>
      <c r="AY1767" s="6"/>
      <c r="BD1767" s="6"/>
      <c r="BI1767" s="6"/>
      <c r="BN1767" s="6"/>
      <c r="BS1767" s="6"/>
      <c r="BX1767" s="6"/>
      <c r="CC1767" s="6"/>
      <c r="CH1767" s="6"/>
      <c r="CM1767" s="6"/>
      <c r="CR1767" s="6"/>
      <c r="CW1767" s="6"/>
    </row>
    <row r="1768" spans="1:101" x14ac:dyDescent="0.25">
      <c r="A1768" s="27"/>
      <c r="F1768" s="6"/>
      <c r="K1768" s="6"/>
      <c r="P1768" s="6"/>
      <c r="U1768" s="6"/>
      <c r="Z1768" s="6"/>
      <c r="AE1768" s="6"/>
      <c r="AJ1768" s="6"/>
      <c r="AO1768" s="6"/>
      <c r="AT1768" s="6"/>
      <c r="AY1768" s="6"/>
      <c r="BD1768" s="6"/>
      <c r="BI1768" s="6"/>
      <c r="BN1768" s="6"/>
      <c r="BS1768" s="6"/>
      <c r="BX1768" s="6"/>
      <c r="CC1768" s="6"/>
      <c r="CH1768" s="6"/>
      <c r="CM1768" s="6"/>
      <c r="CR1768" s="6"/>
      <c r="CW1768" s="6"/>
    </row>
    <row r="1769" spans="1:101" x14ac:dyDescent="0.25">
      <c r="A1769" s="27"/>
      <c r="F1769" s="6"/>
      <c r="K1769" s="6"/>
      <c r="P1769" s="6"/>
      <c r="U1769" s="6"/>
      <c r="Z1769" s="6"/>
      <c r="AE1769" s="6"/>
      <c r="AJ1769" s="6"/>
      <c r="AO1769" s="6"/>
      <c r="AT1769" s="6"/>
      <c r="AY1769" s="6"/>
      <c r="BD1769" s="6"/>
      <c r="BI1769" s="6"/>
      <c r="BN1769" s="6"/>
      <c r="BS1769" s="6"/>
      <c r="BX1769" s="6"/>
      <c r="CC1769" s="6"/>
      <c r="CH1769" s="6"/>
      <c r="CM1769" s="6"/>
      <c r="CR1769" s="6"/>
      <c r="CW1769" s="6"/>
    </row>
    <row r="1770" spans="1:101" x14ac:dyDescent="0.25">
      <c r="A1770" s="27"/>
      <c r="F1770" s="6"/>
      <c r="K1770" s="6"/>
      <c r="P1770" s="6"/>
      <c r="U1770" s="6"/>
      <c r="Z1770" s="6"/>
      <c r="AE1770" s="6"/>
      <c r="AJ1770" s="6"/>
      <c r="AO1770" s="6"/>
      <c r="AT1770" s="6"/>
      <c r="AY1770" s="6"/>
      <c r="BD1770" s="6"/>
      <c r="BI1770" s="6"/>
      <c r="BN1770" s="6"/>
      <c r="BS1770" s="6"/>
      <c r="BX1770" s="6"/>
      <c r="CC1770" s="6"/>
      <c r="CH1770" s="6"/>
      <c r="CM1770" s="6"/>
      <c r="CR1770" s="6"/>
      <c r="CW1770" s="6"/>
    </row>
    <row r="1771" spans="1:101" x14ac:dyDescent="0.25">
      <c r="A1771" s="27"/>
      <c r="F1771" s="6"/>
      <c r="K1771" s="6"/>
      <c r="P1771" s="6"/>
      <c r="U1771" s="6"/>
      <c r="Z1771" s="6"/>
      <c r="AE1771" s="6"/>
      <c r="AJ1771" s="6"/>
      <c r="AO1771" s="6"/>
      <c r="AT1771" s="6"/>
      <c r="AY1771" s="6"/>
      <c r="BD1771" s="6"/>
      <c r="BI1771" s="6"/>
      <c r="BN1771" s="6"/>
      <c r="BS1771" s="6"/>
      <c r="BX1771" s="6"/>
      <c r="CC1771" s="6"/>
      <c r="CH1771" s="6"/>
      <c r="CM1771" s="6"/>
      <c r="CR1771" s="6"/>
      <c r="CW1771" s="6"/>
    </row>
    <row r="1772" spans="1:101" x14ac:dyDescent="0.25">
      <c r="A1772" s="27"/>
      <c r="F1772" s="6"/>
      <c r="K1772" s="6"/>
      <c r="P1772" s="6"/>
      <c r="U1772" s="6"/>
      <c r="Z1772" s="6"/>
      <c r="AE1772" s="6"/>
      <c r="AJ1772" s="6"/>
      <c r="AO1772" s="6"/>
      <c r="AT1772" s="6"/>
      <c r="AY1772" s="6"/>
      <c r="BD1772" s="6"/>
      <c r="BI1772" s="6"/>
      <c r="BN1772" s="6"/>
      <c r="BS1772" s="6"/>
      <c r="BX1772" s="6"/>
      <c r="CC1772" s="6"/>
      <c r="CH1772" s="6"/>
      <c r="CM1772" s="6"/>
      <c r="CR1772" s="6"/>
      <c r="CW1772" s="6"/>
    </row>
    <row r="1773" spans="1:101" x14ac:dyDescent="0.25">
      <c r="A1773" s="27"/>
      <c r="F1773" s="6"/>
      <c r="K1773" s="6"/>
      <c r="P1773" s="6"/>
      <c r="U1773" s="6"/>
      <c r="Z1773" s="6"/>
      <c r="AE1773" s="6"/>
      <c r="AJ1773" s="6"/>
      <c r="AO1773" s="6"/>
      <c r="AT1773" s="6"/>
      <c r="AY1773" s="6"/>
      <c r="BD1773" s="6"/>
      <c r="BI1773" s="6"/>
      <c r="BN1773" s="6"/>
      <c r="BS1773" s="6"/>
      <c r="BX1773" s="6"/>
      <c r="CC1773" s="6"/>
      <c r="CH1773" s="6"/>
      <c r="CM1773" s="6"/>
      <c r="CR1773" s="6"/>
      <c r="CW1773" s="6"/>
    </row>
    <row r="1774" spans="1:101" x14ac:dyDescent="0.25">
      <c r="A1774" s="27"/>
      <c r="F1774" s="6"/>
      <c r="K1774" s="6"/>
      <c r="P1774" s="6"/>
      <c r="U1774" s="6"/>
      <c r="Z1774" s="6"/>
      <c r="AE1774" s="6"/>
      <c r="AJ1774" s="6"/>
      <c r="AO1774" s="6"/>
      <c r="AT1774" s="6"/>
      <c r="AY1774" s="6"/>
      <c r="BD1774" s="6"/>
      <c r="BI1774" s="6"/>
      <c r="BN1774" s="6"/>
      <c r="BS1774" s="6"/>
      <c r="BX1774" s="6"/>
      <c r="CC1774" s="6"/>
      <c r="CH1774" s="6"/>
      <c r="CM1774" s="6"/>
      <c r="CR1774" s="6"/>
      <c r="CW1774" s="6"/>
    </row>
    <row r="1775" spans="1:101" x14ac:dyDescent="0.25">
      <c r="A1775" s="27"/>
      <c r="F1775" s="6"/>
      <c r="K1775" s="6"/>
      <c r="P1775" s="6"/>
      <c r="U1775" s="6"/>
      <c r="Z1775" s="6"/>
      <c r="AE1775" s="6"/>
      <c r="AJ1775" s="6"/>
      <c r="AO1775" s="6"/>
      <c r="AT1775" s="6"/>
      <c r="AY1775" s="6"/>
      <c r="BD1775" s="6"/>
      <c r="BI1775" s="6"/>
      <c r="BN1775" s="6"/>
      <c r="BS1775" s="6"/>
      <c r="BX1775" s="6"/>
      <c r="CC1775" s="6"/>
      <c r="CH1775" s="6"/>
      <c r="CM1775" s="6"/>
      <c r="CR1775" s="6"/>
      <c r="CW1775" s="6"/>
    </row>
    <row r="1776" spans="1:101" x14ac:dyDescent="0.25">
      <c r="A1776" s="27"/>
      <c r="F1776" s="6"/>
      <c r="K1776" s="6"/>
      <c r="P1776" s="6"/>
      <c r="U1776" s="6"/>
      <c r="Z1776" s="6"/>
      <c r="AE1776" s="6"/>
      <c r="AJ1776" s="6"/>
      <c r="AO1776" s="6"/>
      <c r="AT1776" s="6"/>
      <c r="AY1776" s="6"/>
      <c r="BD1776" s="6"/>
      <c r="BI1776" s="6"/>
      <c r="BN1776" s="6"/>
      <c r="BS1776" s="6"/>
      <c r="BX1776" s="6"/>
      <c r="CC1776" s="6"/>
      <c r="CH1776" s="6"/>
      <c r="CM1776" s="6"/>
      <c r="CR1776" s="6"/>
      <c r="CW1776" s="6"/>
    </row>
    <row r="1777" spans="1:101" x14ac:dyDescent="0.25">
      <c r="A1777" s="27"/>
      <c r="F1777" s="6"/>
      <c r="K1777" s="6"/>
      <c r="P1777" s="6"/>
      <c r="U1777" s="6"/>
      <c r="Z1777" s="6"/>
      <c r="AE1777" s="6"/>
      <c r="AJ1777" s="6"/>
      <c r="AO1777" s="6"/>
      <c r="AT1777" s="6"/>
      <c r="AY1777" s="6"/>
      <c r="BD1777" s="6"/>
      <c r="BI1777" s="6"/>
      <c r="BN1777" s="6"/>
      <c r="BS1777" s="6"/>
      <c r="BX1777" s="6"/>
      <c r="CC1777" s="6"/>
      <c r="CH1777" s="6"/>
      <c r="CM1777" s="6"/>
      <c r="CR1777" s="6"/>
      <c r="CW1777" s="6"/>
    </row>
    <row r="1778" spans="1:101" x14ac:dyDescent="0.25">
      <c r="A1778" s="27"/>
      <c r="F1778" s="6"/>
      <c r="K1778" s="6"/>
      <c r="P1778" s="6"/>
      <c r="U1778" s="6"/>
      <c r="Z1778" s="6"/>
      <c r="AE1778" s="6"/>
      <c r="AJ1778" s="6"/>
      <c r="AO1778" s="6"/>
      <c r="AT1778" s="6"/>
      <c r="AY1778" s="6"/>
      <c r="BD1778" s="6"/>
      <c r="BI1778" s="6"/>
      <c r="BN1778" s="6"/>
      <c r="BS1778" s="6"/>
      <c r="BX1778" s="6"/>
      <c r="CC1778" s="6"/>
      <c r="CH1778" s="6"/>
      <c r="CM1778" s="6"/>
      <c r="CR1778" s="6"/>
      <c r="CW1778" s="6"/>
    </row>
    <row r="1779" spans="1:101" x14ac:dyDescent="0.25">
      <c r="A1779" s="27"/>
      <c r="F1779" s="6"/>
      <c r="K1779" s="6"/>
      <c r="P1779" s="6"/>
      <c r="U1779" s="6"/>
      <c r="Z1779" s="6"/>
      <c r="AE1779" s="6"/>
      <c r="AJ1779" s="6"/>
      <c r="AO1779" s="6"/>
      <c r="AT1779" s="6"/>
      <c r="AY1779" s="6"/>
      <c r="BD1779" s="6"/>
      <c r="BI1779" s="6"/>
      <c r="BN1779" s="6"/>
      <c r="BS1779" s="6"/>
      <c r="BX1779" s="6"/>
      <c r="CC1779" s="6"/>
      <c r="CH1779" s="6"/>
      <c r="CM1779" s="6"/>
      <c r="CR1779" s="6"/>
      <c r="CW1779" s="6"/>
    </row>
    <row r="1780" spans="1:101" x14ac:dyDescent="0.25">
      <c r="A1780" s="27"/>
      <c r="F1780" s="6"/>
      <c r="K1780" s="6"/>
      <c r="P1780" s="6"/>
      <c r="U1780" s="6"/>
      <c r="Z1780" s="6"/>
      <c r="AE1780" s="6"/>
      <c r="AJ1780" s="6"/>
      <c r="AO1780" s="6"/>
      <c r="AT1780" s="6"/>
      <c r="AY1780" s="6"/>
      <c r="BD1780" s="6"/>
      <c r="BI1780" s="6"/>
      <c r="BN1780" s="6"/>
      <c r="BS1780" s="6"/>
      <c r="BX1780" s="6"/>
      <c r="CC1780" s="6"/>
      <c r="CH1780" s="6"/>
      <c r="CM1780" s="6"/>
      <c r="CR1780" s="6"/>
      <c r="CW1780" s="6"/>
    </row>
    <row r="1781" spans="1:101" x14ac:dyDescent="0.25">
      <c r="A1781" s="27"/>
      <c r="F1781" s="6"/>
      <c r="K1781" s="6"/>
      <c r="P1781" s="6"/>
      <c r="U1781" s="6"/>
      <c r="Z1781" s="6"/>
      <c r="AE1781" s="6"/>
      <c r="AJ1781" s="6"/>
      <c r="AO1781" s="6"/>
      <c r="AT1781" s="6"/>
      <c r="AY1781" s="6"/>
      <c r="BD1781" s="6"/>
      <c r="BI1781" s="6"/>
      <c r="BN1781" s="6"/>
      <c r="BS1781" s="6"/>
      <c r="BX1781" s="6"/>
      <c r="CC1781" s="6"/>
      <c r="CH1781" s="6"/>
      <c r="CM1781" s="6"/>
      <c r="CR1781" s="6"/>
      <c r="CW1781" s="6"/>
    </row>
    <row r="1782" spans="1:101" x14ac:dyDescent="0.25">
      <c r="A1782" s="27"/>
      <c r="F1782" s="6"/>
      <c r="K1782" s="6"/>
      <c r="P1782" s="6"/>
      <c r="U1782" s="6"/>
      <c r="Z1782" s="6"/>
      <c r="AE1782" s="6"/>
      <c r="AJ1782" s="6"/>
      <c r="AO1782" s="6"/>
      <c r="AT1782" s="6"/>
      <c r="AY1782" s="6"/>
      <c r="BD1782" s="6"/>
      <c r="BI1782" s="6"/>
      <c r="BN1782" s="6"/>
      <c r="BS1782" s="6"/>
      <c r="BX1782" s="6"/>
      <c r="CC1782" s="6"/>
      <c r="CH1782" s="6"/>
      <c r="CM1782" s="6"/>
      <c r="CR1782" s="6"/>
      <c r="CW1782" s="6"/>
    </row>
    <row r="1783" spans="1:101" x14ac:dyDescent="0.25">
      <c r="A1783" s="27"/>
      <c r="F1783" s="6"/>
      <c r="K1783" s="6"/>
      <c r="P1783" s="6"/>
      <c r="U1783" s="6"/>
      <c r="Z1783" s="6"/>
      <c r="AE1783" s="6"/>
      <c r="AJ1783" s="6"/>
      <c r="AO1783" s="6"/>
      <c r="AT1783" s="6"/>
      <c r="AY1783" s="6"/>
      <c r="BD1783" s="6"/>
      <c r="BI1783" s="6"/>
      <c r="BN1783" s="6"/>
      <c r="BS1783" s="6"/>
      <c r="BX1783" s="6"/>
      <c r="CC1783" s="6"/>
      <c r="CH1783" s="6"/>
      <c r="CM1783" s="6"/>
      <c r="CR1783" s="6"/>
      <c r="CW1783" s="6"/>
    </row>
    <row r="1784" spans="1:101" x14ac:dyDescent="0.25">
      <c r="A1784" s="27"/>
      <c r="F1784" s="6"/>
      <c r="K1784" s="6"/>
      <c r="P1784" s="6"/>
      <c r="U1784" s="6"/>
      <c r="Z1784" s="6"/>
      <c r="AE1784" s="6"/>
      <c r="AJ1784" s="6"/>
      <c r="AO1784" s="6"/>
      <c r="AT1784" s="6"/>
      <c r="AY1784" s="6"/>
      <c r="BD1784" s="6"/>
      <c r="BI1784" s="6"/>
      <c r="BN1784" s="6"/>
      <c r="BS1784" s="6"/>
      <c r="BX1784" s="6"/>
      <c r="CC1784" s="6"/>
      <c r="CH1784" s="6"/>
      <c r="CM1784" s="6"/>
      <c r="CR1784" s="6"/>
      <c r="CW1784" s="6"/>
    </row>
    <row r="1785" spans="1:101" x14ac:dyDescent="0.25">
      <c r="A1785" s="27"/>
      <c r="F1785" s="6"/>
      <c r="K1785" s="6"/>
      <c r="P1785" s="6"/>
      <c r="U1785" s="6"/>
      <c r="Z1785" s="6"/>
      <c r="AE1785" s="6"/>
      <c r="AJ1785" s="6"/>
      <c r="AO1785" s="6"/>
      <c r="AT1785" s="6"/>
      <c r="AY1785" s="6"/>
      <c r="BD1785" s="6"/>
      <c r="BI1785" s="6"/>
      <c r="BN1785" s="6"/>
      <c r="BS1785" s="6"/>
      <c r="BX1785" s="6"/>
      <c r="CC1785" s="6"/>
      <c r="CH1785" s="6"/>
      <c r="CM1785" s="6"/>
      <c r="CR1785" s="6"/>
      <c r="CW1785" s="6"/>
    </row>
    <row r="1786" spans="1:101" x14ac:dyDescent="0.25">
      <c r="A1786" s="27"/>
      <c r="F1786" s="6"/>
      <c r="K1786" s="6"/>
      <c r="P1786" s="6"/>
      <c r="U1786" s="6"/>
      <c r="Z1786" s="6"/>
      <c r="AE1786" s="6"/>
      <c r="AJ1786" s="6"/>
      <c r="AO1786" s="6"/>
      <c r="AT1786" s="6"/>
      <c r="AY1786" s="6"/>
      <c r="BD1786" s="6"/>
      <c r="BI1786" s="6"/>
      <c r="BN1786" s="6"/>
      <c r="BS1786" s="6"/>
      <c r="BX1786" s="6"/>
      <c r="CC1786" s="6"/>
      <c r="CH1786" s="6"/>
      <c r="CM1786" s="6"/>
      <c r="CR1786" s="6"/>
      <c r="CW1786" s="6"/>
    </row>
    <row r="1787" spans="1:101" x14ac:dyDescent="0.25">
      <c r="A1787" s="27"/>
      <c r="F1787" s="6"/>
      <c r="K1787" s="6"/>
      <c r="P1787" s="6"/>
      <c r="U1787" s="6"/>
      <c r="Z1787" s="6"/>
      <c r="AE1787" s="6"/>
      <c r="AJ1787" s="6"/>
      <c r="AO1787" s="6"/>
      <c r="AT1787" s="6"/>
      <c r="AY1787" s="6"/>
      <c r="BD1787" s="6"/>
      <c r="BI1787" s="6"/>
      <c r="BN1787" s="6"/>
      <c r="BS1787" s="6"/>
      <c r="BX1787" s="6"/>
      <c r="CC1787" s="6"/>
      <c r="CH1787" s="6"/>
      <c r="CM1787" s="6"/>
      <c r="CR1787" s="6"/>
      <c r="CW1787" s="6"/>
    </row>
    <row r="1788" spans="1:101" x14ac:dyDescent="0.25">
      <c r="A1788" s="27"/>
      <c r="F1788" s="6"/>
      <c r="K1788" s="6"/>
      <c r="P1788" s="6"/>
      <c r="U1788" s="6"/>
      <c r="Z1788" s="6"/>
      <c r="AE1788" s="6"/>
      <c r="AJ1788" s="6"/>
      <c r="AO1788" s="6"/>
      <c r="AT1788" s="6"/>
      <c r="AY1788" s="6"/>
      <c r="BD1788" s="6"/>
      <c r="BI1788" s="6"/>
      <c r="BN1788" s="6"/>
      <c r="BS1788" s="6"/>
      <c r="BX1788" s="6"/>
      <c r="CC1788" s="6"/>
      <c r="CH1788" s="6"/>
      <c r="CM1788" s="6"/>
      <c r="CR1788" s="6"/>
      <c r="CW1788" s="6"/>
    </row>
    <row r="1789" spans="1:101" x14ac:dyDescent="0.25">
      <c r="A1789" s="27"/>
      <c r="F1789" s="6"/>
      <c r="K1789" s="6"/>
      <c r="P1789" s="6"/>
      <c r="U1789" s="6"/>
      <c r="Z1789" s="6"/>
      <c r="AE1789" s="6"/>
      <c r="AJ1789" s="6"/>
      <c r="AO1789" s="6"/>
      <c r="AT1789" s="6"/>
      <c r="AY1789" s="6"/>
      <c r="BD1789" s="6"/>
      <c r="BI1789" s="6"/>
      <c r="BN1789" s="6"/>
      <c r="BS1789" s="6"/>
      <c r="BX1789" s="6"/>
      <c r="CC1789" s="6"/>
      <c r="CH1789" s="6"/>
      <c r="CM1789" s="6"/>
      <c r="CR1789" s="6"/>
      <c r="CW1789" s="6"/>
    </row>
    <row r="1790" spans="1:101" x14ac:dyDescent="0.25">
      <c r="A1790" s="27"/>
      <c r="F1790" s="6"/>
      <c r="K1790" s="6"/>
      <c r="P1790" s="6"/>
      <c r="U1790" s="6"/>
      <c r="Z1790" s="6"/>
      <c r="AE1790" s="6"/>
      <c r="AJ1790" s="6"/>
      <c r="AO1790" s="6"/>
      <c r="AT1790" s="6"/>
      <c r="AY1790" s="6"/>
      <c r="BD1790" s="6"/>
      <c r="BI1790" s="6"/>
      <c r="BN1790" s="6"/>
      <c r="BS1790" s="6"/>
      <c r="BX1790" s="6"/>
      <c r="CC1790" s="6"/>
      <c r="CH1790" s="6"/>
      <c r="CM1790" s="6"/>
      <c r="CR1790" s="6"/>
      <c r="CW1790" s="6"/>
    </row>
    <row r="1791" spans="1:101" x14ac:dyDescent="0.25">
      <c r="A1791" s="27"/>
      <c r="F1791" s="6"/>
      <c r="K1791" s="6"/>
      <c r="P1791" s="6"/>
      <c r="U1791" s="6"/>
      <c r="Z1791" s="6"/>
      <c r="AE1791" s="6"/>
      <c r="AJ1791" s="6"/>
      <c r="AO1791" s="6"/>
      <c r="AT1791" s="6"/>
      <c r="AY1791" s="6"/>
      <c r="BD1791" s="6"/>
      <c r="BI1791" s="6"/>
      <c r="BN1791" s="6"/>
      <c r="BS1791" s="6"/>
      <c r="BX1791" s="6"/>
      <c r="CC1791" s="6"/>
      <c r="CH1791" s="6"/>
      <c r="CM1791" s="6"/>
      <c r="CR1791" s="6"/>
      <c r="CW1791" s="6"/>
    </row>
    <row r="1792" spans="1:101" x14ac:dyDescent="0.25">
      <c r="A1792" s="27"/>
      <c r="F1792" s="6"/>
      <c r="K1792" s="6"/>
      <c r="P1792" s="6"/>
      <c r="U1792" s="6"/>
      <c r="Z1792" s="6"/>
      <c r="AE1792" s="6"/>
      <c r="AJ1792" s="6"/>
      <c r="AO1792" s="6"/>
      <c r="AT1792" s="6"/>
      <c r="AY1792" s="6"/>
      <c r="BD1792" s="6"/>
      <c r="BI1792" s="6"/>
      <c r="BN1792" s="6"/>
      <c r="BS1792" s="6"/>
      <c r="BX1792" s="6"/>
      <c r="CC1792" s="6"/>
      <c r="CH1792" s="6"/>
      <c r="CM1792" s="6"/>
      <c r="CR1792" s="6"/>
      <c r="CW1792" s="6"/>
    </row>
    <row r="1793" spans="1:101" x14ac:dyDescent="0.25">
      <c r="A1793" s="27"/>
      <c r="F1793" s="6"/>
      <c r="K1793" s="6"/>
      <c r="P1793" s="6"/>
      <c r="U1793" s="6"/>
      <c r="Z1793" s="6"/>
      <c r="AE1793" s="6"/>
      <c r="AJ1793" s="6"/>
      <c r="AO1793" s="6"/>
      <c r="AT1793" s="6"/>
      <c r="AY1793" s="6"/>
      <c r="BD1793" s="6"/>
      <c r="BI1793" s="6"/>
      <c r="BN1793" s="6"/>
      <c r="BS1793" s="6"/>
      <c r="BX1793" s="6"/>
      <c r="CC1793" s="6"/>
      <c r="CH1793" s="6"/>
      <c r="CM1793" s="6"/>
      <c r="CR1793" s="6"/>
      <c r="CW1793" s="6"/>
    </row>
    <row r="1794" spans="1:101" x14ac:dyDescent="0.25">
      <c r="A1794" s="27"/>
      <c r="F1794" s="6"/>
      <c r="K1794" s="6"/>
      <c r="P1794" s="6"/>
      <c r="U1794" s="6"/>
      <c r="Z1794" s="6"/>
      <c r="AE1794" s="6"/>
      <c r="AJ1794" s="6"/>
      <c r="AO1794" s="6"/>
      <c r="AT1794" s="6"/>
      <c r="AY1794" s="6"/>
      <c r="BD1794" s="6"/>
      <c r="BI1794" s="6"/>
      <c r="BN1794" s="6"/>
      <c r="BS1794" s="6"/>
      <c r="BX1794" s="6"/>
      <c r="CC1794" s="6"/>
      <c r="CH1794" s="6"/>
      <c r="CM1794" s="6"/>
      <c r="CR1794" s="6"/>
      <c r="CW1794" s="6"/>
    </row>
    <row r="1795" spans="1:101" x14ac:dyDescent="0.25">
      <c r="A1795" s="27"/>
      <c r="F1795" s="6"/>
      <c r="K1795" s="6"/>
      <c r="P1795" s="6"/>
      <c r="U1795" s="6"/>
      <c r="Z1795" s="6"/>
      <c r="AE1795" s="6"/>
      <c r="AJ1795" s="6"/>
      <c r="AO1795" s="6"/>
      <c r="AT1795" s="6"/>
      <c r="AY1795" s="6"/>
      <c r="BD1795" s="6"/>
      <c r="BI1795" s="6"/>
      <c r="BN1795" s="6"/>
      <c r="BS1795" s="6"/>
      <c r="BX1795" s="6"/>
      <c r="CC1795" s="6"/>
      <c r="CH1795" s="6"/>
      <c r="CM1795" s="6"/>
      <c r="CR1795" s="6"/>
      <c r="CW1795" s="6"/>
    </row>
    <row r="1796" spans="1:101" x14ac:dyDescent="0.25">
      <c r="A1796" s="27"/>
      <c r="F1796" s="6"/>
      <c r="K1796" s="6"/>
      <c r="P1796" s="6"/>
      <c r="U1796" s="6"/>
      <c r="Z1796" s="6"/>
      <c r="AE1796" s="6"/>
      <c r="AJ1796" s="6"/>
      <c r="AO1796" s="6"/>
      <c r="AT1796" s="6"/>
      <c r="AY1796" s="6"/>
      <c r="BD1796" s="6"/>
      <c r="BI1796" s="6"/>
      <c r="BN1796" s="6"/>
      <c r="BS1796" s="6"/>
      <c r="BX1796" s="6"/>
      <c r="CC1796" s="6"/>
      <c r="CH1796" s="6"/>
      <c r="CM1796" s="6"/>
      <c r="CR1796" s="6"/>
      <c r="CW1796" s="6"/>
    </row>
    <row r="1797" spans="1:101" x14ac:dyDescent="0.25">
      <c r="A1797" s="27"/>
      <c r="F1797" s="6"/>
      <c r="K1797" s="6"/>
      <c r="P1797" s="6"/>
      <c r="U1797" s="6"/>
      <c r="Z1797" s="6"/>
      <c r="AE1797" s="6"/>
      <c r="AJ1797" s="6"/>
      <c r="AO1797" s="6"/>
      <c r="AT1797" s="6"/>
      <c r="AY1797" s="6"/>
      <c r="BD1797" s="6"/>
      <c r="BI1797" s="6"/>
      <c r="BN1797" s="6"/>
      <c r="BS1797" s="6"/>
      <c r="BX1797" s="6"/>
      <c r="CC1797" s="6"/>
      <c r="CH1797" s="6"/>
      <c r="CM1797" s="6"/>
      <c r="CR1797" s="6"/>
      <c r="CW1797" s="6"/>
    </row>
    <row r="1798" spans="1:101" x14ac:dyDescent="0.25">
      <c r="A1798" s="27"/>
      <c r="F1798" s="6"/>
      <c r="K1798" s="6"/>
      <c r="P1798" s="6"/>
      <c r="U1798" s="6"/>
      <c r="Z1798" s="6"/>
      <c r="AE1798" s="6"/>
      <c r="AJ1798" s="6"/>
      <c r="AO1798" s="6"/>
      <c r="AT1798" s="6"/>
      <c r="AY1798" s="6"/>
      <c r="BD1798" s="6"/>
      <c r="BI1798" s="6"/>
      <c r="BN1798" s="6"/>
      <c r="BS1798" s="6"/>
      <c r="BX1798" s="6"/>
      <c r="CC1798" s="6"/>
      <c r="CH1798" s="6"/>
      <c r="CM1798" s="6"/>
      <c r="CR1798" s="6"/>
      <c r="CW1798" s="6"/>
    </row>
    <row r="1799" spans="1:101" x14ac:dyDescent="0.25">
      <c r="A1799" s="27"/>
      <c r="F1799" s="6"/>
      <c r="K1799" s="6"/>
      <c r="P1799" s="6"/>
      <c r="U1799" s="6"/>
      <c r="Z1799" s="6"/>
      <c r="AE1799" s="6"/>
      <c r="AJ1799" s="6"/>
      <c r="AO1799" s="6"/>
      <c r="AT1799" s="6"/>
      <c r="AY1799" s="6"/>
      <c r="BD1799" s="6"/>
      <c r="BI1799" s="6"/>
      <c r="BN1799" s="6"/>
      <c r="BS1799" s="6"/>
      <c r="BX1799" s="6"/>
      <c r="CC1799" s="6"/>
      <c r="CH1799" s="6"/>
      <c r="CM1799" s="6"/>
      <c r="CR1799" s="6"/>
      <c r="CW1799" s="6"/>
    </row>
    <row r="1800" spans="1:101" x14ac:dyDescent="0.25">
      <c r="A1800" s="27"/>
      <c r="F1800" s="6"/>
      <c r="K1800" s="6"/>
      <c r="P1800" s="6"/>
      <c r="U1800" s="6"/>
      <c r="Z1800" s="6"/>
      <c r="AE1800" s="6"/>
      <c r="AJ1800" s="6"/>
      <c r="AO1800" s="6"/>
      <c r="AT1800" s="6"/>
      <c r="AY1800" s="6"/>
      <c r="BD1800" s="6"/>
      <c r="BI1800" s="6"/>
      <c r="BN1800" s="6"/>
      <c r="BS1800" s="6"/>
      <c r="BX1800" s="6"/>
      <c r="CC1800" s="6"/>
      <c r="CH1800" s="6"/>
      <c r="CM1800" s="6"/>
      <c r="CR1800" s="6"/>
      <c r="CW1800" s="6"/>
    </row>
    <row r="1801" spans="1:101" x14ac:dyDescent="0.25">
      <c r="A1801" s="27"/>
      <c r="F1801" s="6"/>
      <c r="K1801" s="6"/>
      <c r="P1801" s="6"/>
      <c r="U1801" s="6"/>
      <c r="Z1801" s="6"/>
      <c r="AE1801" s="6"/>
      <c r="AJ1801" s="6"/>
      <c r="AO1801" s="6"/>
      <c r="AT1801" s="6"/>
      <c r="AY1801" s="6"/>
      <c r="BD1801" s="6"/>
      <c r="BI1801" s="6"/>
      <c r="BN1801" s="6"/>
      <c r="BS1801" s="6"/>
      <c r="BX1801" s="6"/>
      <c r="CC1801" s="6"/>
      <c r="CH1801" s="6"/>
      <c r="CM1801" s="6"/>
      <c r="CR1801" s="6"/>
      <c r="CW1801" s="6"/>
    </row>
    <row r="1802" spans="1:101" x14ac:dyDescent="0.25">
      <c r="A1802" s="27"/>
      <c r="F1802" s="6"/>
      <c r="K1802" s="6"/>
      <c r="P1802" s="6"/>
      <c r="U1802" s="6"/>
      <c r="Z1802" s="6"/>
      <c r="AE1802" s="6"/>
      <c r="AJ1802" s="6"/>
      <c r="AO1802" s="6"/>
      <c r="AT1802" s="6"/>
      <c r="AY1802" s="6"/>
      <c r="BD1802" s="6"/>
      <c r="BI1802" s="6"/>
      <c r="BN1802" s="6"/>
      <c r="BS1802" s="6"/>
      <c r="BX1802" s="6"/>
      <c r="CC1802" s="6"/>
      <c r="CH1802" s="6"/>
      <c r="CM1802" s="6"/>
      <c r="CR1802" s="6"/>
      <c r="CW1802" s="6"/>
    </row>
    <row r="1803" spans="1:101" x14ac:dyDescent="0.25">
      <c r="A1803" s="27"/>
      <c r="F1803" s="6"/>
      <c r="K1803" s="6"/>
      <c r="P1803" s="6"/>
      <c r="U1803" s="6"/>
      <c r="Z1803" s="6"/>
      <c r="AE1803" s="6"/>
      <c r="AJ1803" s="6"/>
      <c r="AO1803" s="6"/>
      <c r="AT1803" s="6"/>
      <c r="AY1803" s="6"/>
      <c r="BD1803" s="6"/>
      <c r="BI1803" s="6"/>
      <c r="BN1803" s="6"/>
      <c r="BS1803" s="6"/>
      <c r="BX1803" s="6"/>
      <c r="CC1803" s="6"/>
      <c r="CH1803" s="6"/>
      <c r="CM1803" s="6"/>
      <c r="CR1803" s="6"/>
      <c r="CW1803" s="6"/>
    </row>
    <row r="1804" spans="1:101" x14ac:dyDescent="0.25">
      <c r="A1804" s="27"/>
      <c r="F1804" s="6"/>
      <c r="K1804" s="6"/>
      <c r="P1804" s="6"/>
      <c r="U1804" s="6"/>
      <c r="Z1804" s="6"/>
      <c r="AE1804" s="6"/>
      <c r="AJ1804" s="6"/>
      <c r="AO1804" s="6"/>
      <c r="AT1804" s="6"/>
      <c r="AY1804" s="6"/>
      <c r="BD1804" s="6"/>
      <c r="BI1804" s="6"/>
      <c r="BN1804" s="6"/>
      <c r="BS1804" s="6"/>
      <c r="BX1804" s="6"/>
      <c r="CC1804" s="6"/>
      <c r="CH1804" s="6"/>
      <c r="CM1804" s="6"/>
      <c r="CR1804" s="6"/>
      <c r="CW1804" s="6"/>
    </row>
    <row r="1805" spans="1:101" x14ac:dyDescent="0.25">
      <c r="A1805" s="27"/>
      <c r="F1805" s="6"/>
      <c r="K1805" s="6"/>
      <c r="P1805" s="6"/>
      <c r="U1805" s="6"/>
      <c r="Z1805" s="6"/>
      <c r="AE1805" s="6"/>
      <c r="AJ1805" s="6"/>
      <c r="AO1805" s="6"/>
      <c r="AT1805" s="6"/>
      <c r="AY1805" s="6"/>
      <c r="BD1805" s="6"/>
      <c r="BI1805" s="6"/>
      <c r="BN1805" s="6"/>
      <c r="BS1805" s="6"/>
      <c r="BX1805" s="6"/>
      <c r="CC1805" s="6"/>
      <c r="CH1805" s="6"/>
      <c r="CM1805" s="6"/>
      <c r="CR1805" s="6"/>
      <c r="CW1805" s="6"/>
    </row>
    <row r="1806" spans="1:101" x14ac:dyDescent="0.25">
      <c r="A1806" s="27"/>
      <c r="F1806" s="6"/>
      <c r="K1806" s="6"/>
      <c r="P1806" s="6"/>
      <c r="U1806" s="6"/>
      <c r="Z1806" s="6"/>
      <c r="AE1806" s="6"/>
      <c r="AJ1806" s="6"/>
      <c r="AO1806" s="6"/>
      <c r="AT1806" s="6"/>
      <c r="AY1806" s="6"/>
      <c r="BD1806" s="6"/>
      <c r="BI1806" s="6"/>
      <c r="BN1806" s="6"/>
      <c r="BS1806" s="6"/>
      <c r="BX1806" s="6"/>
      <c r="CC1806" s="6"/>
      <c r="CH1806" s="6"/>
      <c r="CM1806" s="6"/>
      <c r="CR1806" s="6"/>
      <c r="CW1806" s="6"/>
    </row>
    <row r="1807" spans="1:101" x14ac:dyDescent="0.25">
      <c r="A1807" s="27"/>
      <c r="F1807" s="6"/>
      <c r="K1807" s="6"/>
      <c r="P1807" s="6"/>
      <c r="U1807" s="6"/>
      <c r="Z1807" s="6"/>
      <c r="AE1807" s="6"/>
      <c r="AJ1807" s="6"/>
      <c r="AO1807" s="6"/>
      <c r="AT1807" s="6"/>
      <c r="AY1807" s="6"/>
      <c r="BD1807" s="6"/>
      <c r="BI1807" s="6"/>
      <c r="BN1807" s="6"/>
      <c r="BS1807" s="6"/>
      <c r="BX1807" s="6"/>
      <c r="CC1807" s="6"/>
      <c r="CH1807" s="6"/>
      <c r="CM1807" s="6"/>
      <c r="CR1807" s="6"/>
      <c r="CW1807" s="6"/>
    </row>
    <row r="1808" spans="1:101" x14ac:dyDescent="0.25">
      <c r="A1808" s="27"/>
      <c r="F1808" s="6"/>
      <c r="K1808" s="6"/>
      <c r="P1808" s="6"/>
      <c r="U1808" s="6"/>
      <c r="Z1808" s="6"/>
      <c r="AE1808" s="6"/>
      <c r="AJ1808" s="6"/>
      <c r="AO1808" s="6"/>
      <c r="AT1808" s="6"/>
      <c r="AY1808" s="6"/>
      <c r="BD1808" s="6"/>
      <c r="BI1808" s="6"/>
      <c r="BN1808" s="6"/>
      <c r="BS1808" s="6"/>
      <c r="BX1808" s="6"/>
      <c r="CC1808" s="6"/>
      <c r="CH1808" s="6"/>
      <c r="CM1808" s="6"/>
      <c r="CR1808" s="6"/>
      <c r="CW1808" s="6"/>
    </row>
    <row r="1809" spans="1:101" x14ac:dyDescent="0.25">
      <c r="A1809" s="27"/>
      <c r="F1809" s="6"/>
      <c r="K1809" s="6"/>
      <c r="P1809" s="6"/>
      <c r="U1809" s="6"/>
      <c r="Z1809" s="6"/>
      <c r="AE1809" s="6"/>
      <c r="AJ1809" s="6"/>
      <c r="AO1809" s="6"/>
      <c r="AT1809" s="6"/>
      <c r="AY1809" s="6"/>
      <c r="BD1809" s="6"/>
      <c r="BI1809" s="6"/>
      <c r="BN1809" s="6"/>
      <c r="BS1809" s="6"/>
      <c r="BX1809" s="6"/>
      <c r="CC1809" s="6"/>
      <c r="CH1809" s="6"/>
      <c r="CM1809" s="6"/>
      <c r="CR1809" s="6"/>
      <c r="CW1809" s="6"/>
    </row>
    <row r="1810" spans="1:101" x14ac:dyDescent="0.25">
      <c r="A1810" s="27"/>
      <c r="F1810" s="6"/>
      <c r="K1810" s="6"/>
      <c r="P1810" s="6"/>
      <c r="U1810" s="6"/>
      <c r="Z1810" s="6"/>
      <c r="AE1810" s="6"/>
      <c r="AJ1810" s="6"/>
      <c r="AO1810" s="6"/>
      <c r="AT1810" s="6"/>
      <c r="AY1810" s="6"/>
      <c r="BD1810" s="6"/>
      <c r="BI1810" s="6"/>
      <c r="BN1810" s="6"/>
      <c r="BS1810" s="6"/>
      <c r="BX1810" s="6"/>
      <c r="CC1810" s="6"/>
      <c r="CH1810" s="6"/>
      <c r="CM1810" s="6"/>
      <c r="CR1810" s="6"/>
      <c r="CW1810" s="6"/>
    </row>
    <row r="1811" spans="1:101" x14ac:dyDescent="0.25">
      <c r="A1811" s="27"/>
      <c r="F1811" s="6"/>
      <c r="K1811" s="6"/>
      <c r="P1811" s="6"/>
      <c r="U1811" s="6"/>
      <c r="Z1811" s="6"/>
      <c r="AE1811" s="6"/>
      <c r="AJ1811" s="6"/>
      <c r="AO1811" s="6"/>
      <c r="AT1811" s="6"/>
      <c r="AY1811" s="6"/>
      <c r="BD1811" s="6"/>
      <c r="BI1811" s="6"/>
      <c r="BN1811" s="6"/>
      <c r="BS1811" s="6"/>
      <c r="BX1811" s="6"/>
      <c r="CC1811" s="6"/>
      <c r="CH1811" s="6"/>
      <c r="CM1811" s="6"/>
      <c r="CR1811" s="6"/>
      <c r="CW1811" s="6"/>
    </row>
    <row r="1812" spans="1:101" x14ac:dyDescent="0.25">
      <c r="A1812" s="27"/>
      <c r="F1812" s="6"/>
      <c r="K1812" s="6"/>
      <c r="P1812" s="6"/>
      <c r="U1812" s="6"/>
      <c r="Z1812" s="6"/>
      <c r="AE1812" s="6"/>
      <c r="AJ1812" s="6"/>
      <c r="AO1812" s="6"/>
      <c r="AT1812" s="6"/>
      <c r="AY1812" s="6"/>
      <c r="BD1812" s="6"/>
      <c r="BI1812" s="6"/>
      <c r="BN1812" s="6"/>
      <c r="BS1812" s="6"/>
      <c r="BX1812" s="6"/>
      <c r="CC1812" s="6"/>
      <c r="CH1812" s="6"/>
      <c r="CM1812" s="6"/>
      <c r="CR1812" s="6"/>
      <c r="CW1812" s="6"/>
    </row>
    <row r="1813" spans="1:101" x14ac:dyDescent="0.25">
      <c r="A1813" s="27"/>
      <c r="F1813" s="6"/>
      <c r="K1813" s="6"/>
      <c r="P1813" s="6"/>
      <c r="U1813" s="6"/>
      <c r="Z1813" s="6"/>
      <c r="AE1813" s="6"/>
      <c r="AJ1813" s="6"/>
      <c r="AO1813" s="6"/>
      <c r="AT1813" s="6"/>
      <c r="AY1813" s="6"/>
      <c r="BD1813" s="6"/>
      <c r="BI1813" s="6"/>
      <c r="BN1813" s="6"/>
      <c r="BS1813" s="6"/>
      <c r="BX1813" s="6"/>
      <c r="CC1813" s="6"/>
      <c r="CH1813" s="6"/>
      <c r="CM1813" s="6"/>
      <c r="CR1813" s="6"/>
      <c r="CW1813" s="6"/>
    </row>
    <row r="1814" spans="1:101" x14ac:dyDescent="0.25">
      <c r="A1814" s="27"/>
      <c r="F1814" s="6"/>
      <c r="K1814" s="6"/>
      <c r="P1814" s="6"/>
      <c r="U1814" s="6"/>
      <c r="Z1814" s="6"/>
      <c r="AE1814" s="6"/>
      <c r="AJ1814" s="6"/>
      <c r="AO1814" s="6"/>
      <c r="AT1814" s="6"/>
      <c r="AY1814" s="6"/>
      <c r="BD1814" s="6"/>
      <c r="BI1814" s="6"/>
      <c r="BN1814" s="6"/>
      <c r="BS1814" s="6"/>
      <c r="BX1814" s="6"/>
      <c r="CC1814" s="6"/>
      <c r="CH1814" s="6"/>
      <c r="CM1814" s="6"/>
      <c r="CR1814" s="6"/>
      <c r="CW1814" s="6"/>
    </row>
    <row r="1815" spans="1:101" x14ac:dyDescent="0.25">
      <c r="A1815" s="27"/>
      <c r="F1815" s="6"/>
      <c r="K1815" s="6"/>
      <c r="P1815" s="6"/>
      <c r="U1815" s="6"/>
      <c r="Z1815" s="6"/>
      <c r="AE1815" s="6"/>
      <c r="AJ1815" s="6"/>
      <c r="AO1815" s="6"/>
      <c r="AT1815" s="6"/>
      <c r="AY1815" s="6"/>
      <c r="BD1815" s="6"/>
      <c r="BI1815" s="6"/>
      <c r="BN1815" s="6"/>
      <c r="BS1815" s="6"/>
      <c r="BX1815" s="6"/>
      <c r="CC1815" s="6"/>
      <c r="CH1815" s="6"/>
      <c r="CM1815" s="6"/>
      <c r="CR1815" s="6"/>
      <c r="CW1815" s="6"/>
    </row>
    <row r="1816" spans="1:101" x14ac:dyDescent="0.25">
      <c r="A1816" s="27"/>
      <c r="F1816" s="6"/>
      <c r="K1816" s="6"/>
      <c r="P1816" s="6"/>
      <c r="U1816" s="6"/>
      <c r="Z1816" s="6"/>
      <c r="AE1816" s="6"/>
      <c r="AJ1816" s="6"/>
      <c r="AO1816" s="6"/>
      <c r="AT1816" s="6"/>
      <c r="AY1816" s="6"/>
      <c r="BD1816" s="6"/>
      <c r="BI1816" s="6"/>
      <c r="BN1816" s="6"/>
      <c r="BS1816" s="6"/>
      <c r="BX1816" s="6"/>
      <c r="CC1816" s="6"/>
      <c r="CH1816" s="6"/>
      <c r="CM1816" s="6"/>
      <c r="CR1816" s="6"/>
      <c r="CW1816" s="6"/>
    </row>
    <row r="1817" spans="1:101" x14ac:dyDescent="0.25">
      <c r="A1817" s="27"/>
      <c r="F1817" s="6"/>
      <c r="K1817" s="6"/>
      <c r="P1817" s="6"/>
      <c r="U1817" s="6"/>
      <c r="Z1817" s="6"/>
      <c r="AE1817" s="6"/>
      <c r="AJ1817" s="6"/>
      <c r="AO1817" s="6"/>
      <c r="AT1817" s="6"/>
      <c r="AY1817" s="6"/>
      <c r="BD1817" s="6"/>
      <c r="BI1817" s="6"/>
      <c r="BN1817" s="6"/>
      <c r="BS1817" s="6"/>
      <c r="BX1817" s="6"/>
      <c r="CC1817" s="6"/>
      <c r="CH1817" s="6"/>
      <c r="CM1817" s="6"/>
      <c r="CR1817" s="6"/>
      <c r="CW1817" s="6"/>
    </row>
    <row r="1818" spans="1:101" x14ac:dyDescent="0.25">
      <c r="A1818" s="27"/>
      <c r="F1818" s="6"/>
      <c r="K1818" s="6"/>
      <c r="P1818" s="6"/>
      <c r="U1818" s="6"/>
      <c r="Z1818" s="6"/>
      <c r="AE1818" s="6"/>
      <c r="AJ1818" s="6"/>
      <c r="AO1818" s="6"/>
      <c r="AT1818" s="6"/>
      <c r="AY1818" s="6"/>
      <c r="BD1818" s="6"/>
      <c r="BI1818" s="6"/>
      <c r="BN1818" s="6"/>
      <c r="BS1818" s="6"/>
      <c r="BX1818" s="6"/>
      <c r="CC1818" s="6"/>
      <c r="CH1818" s="6"/>
      <c r="CM1818" s="6"/>
      <c r="CR1818" s="6"/>
      <c r="CW1818" s="6"/>
    </row>
    <row r="1819" spans="1:101" x14ac:dyDescent="0.25">
      <c r="A1819" s="27"/>
      <c r="F1819" s="6"/>
      <c r="K1819" s="6"/>
      <c r="P1819" s="6"/>
      <c r="U1819" s="6"/>
      <c r="Z1819" s="6"/>
      <c r="AE1819" s="6"/>
      <c r="AJ1819" s="6"/>
      <c r="AO1819" s="6"/>
      <c r="AT1819" s="6"/>
      <c r="AY1819" s="6"/>
      <c r="BD1819" s="6"/>
      <c r="BI1819" s="6"/>
      <c r="BN1819" s="6"/>
      <c r="BS1819" s="6"/>
      <c r="BX1819" s="6"/>
      <c r="CC1819" s="6"/>
      <c r="CH1819" s="6"/>
      <c r="CM1819" s="6"/>
      <c r="CR1819" s="6"/>
      <c r="CW1819" s="6"/>
    </row>
    <row r="1820" spans="1:101" x14ac:dyDescent="0.25">
      <c r="A1820" s="27"/>
      <c r="F1820" s="6"/>
      <c r="K1820" s="6"/>
      <c r="P1820" s="6"/>
      <c r="U1820" s="6"/>
      <c r="Z1820" s="6"/>
      <c r="AE1820" s="6"/>
      <c r="AJ1820" s="6"/>
      <c r="AO1820" s="6"/>
      <c r="AT1820" s="6"/>
      <c r="AY1820" s="6"/>
      <c r="BD1820" s="6"/>
      <c r="BI1820" s="6"/>
      <c r="BN1820" s="6"/>
      <c r="BS1820" s="6"/>
      <c r="BX1820" s="6"/>
      <c r="CC1820" s="6"/>
      <c r="CH1820" s="6"/>
      <c r="CM1820" s="6"/>
      <c r="CR1820" s="6"/>
      <c r="CW1820" s="6"/>
    </row>
    <row r="1821" spans="1:101" x14ac:dyDescent="0.25">
      <c r="A1821" s="27"/>
      <c r="F1821" s="6"/>
      <c r="K1821" s="6"/>
      <c r="P1821" s="6"/>
      <c r="U1821" s="6"/>
      <c r="Z1821" s="6"/>
      <c r="AE1821" s="6"/>
      <c r="AJ1821" s="6"/>
      <c r="AO1821" s="6"/>
      <c r="AT1821" s="6"/>
      <c r="AY1821" s="6"/>
      <c r="BD1821" s="6"/>
      <c r="BI1821" s="6"/>
      <c r="BN1821" s="6"/>
      <c r="BS1821" s="6"/>
      <c r="BX1821" s="6"/>
      <c r="CC1821" s="6"/>
      <c r="CH1821" s="6"/>
      <c r="CM1821" s="6"/>
      <c r="CR1821" s="6"/>
      <c r="CW1821" s="6"/>
    </row>
    <row r="1822" spans="1:101" x14ac:dyDescent="0.25">
      <c r="A1822" s="27"/>
      <c r="F1822" s="6"/>
      <c r="K1822" s="6"/>
      <c r="P1822" s="6"/>
      <c r="U1822" s="6"/>
      <c r="Z1822" s="6"/>
      <c r="AE1822" s="6"/>
      <c r="AJ1822" s="6"/>
      <c r="AO1822" s="6"/>
      <c r="AT1822" s="6"/>
      <c r="AY1822" s="6"/>
      <c r="BD1822" s="6"/>
      <c r="BI1822" s="6"/>
      <c r="BN1822" s="6"/>
      <c r="BS1822" s="6"/>
      <c r="BX1822" s="6"/>
      <c r="CC1822" s="6"/>
      <c r="CH1822" s="6"/>
      <c r="CM1822" s="6"/>
      <c r="CR1822" s="6"/>
      <c r="CW1822" s="6"/>
    </row>
    <row r="1823" spans="1:101" x14ac:dyDescent="0.25">
      <c r="A1823" s="27"/>
      <c r="F1823" s="6"/>
      <c r="K1823" s="6"/>
      <c r="P1823" s="6"/>
      <c r="U1823" s="6"/>
      <c r="Z1823" s="6"/>
      <c r="AE1823" s="6"/>
      <c r="AJ1823" s="6"/>
      <c r="AO1823" s="6"/>
      <c r="AT1823" s="6"/>
      <c r="AY1823" s="6"/>
      <c r="BD1823" s="6"/>
      <c r="BI1823" s="6"/>
      <c r="BN1823" s="6"/>
      <c r="BS1823" s="6"/>
      <c r="BX1823" s="6"/>
      <c r="CC1823" s="6"/>
      <c r="CH1823" s="6"/>
      <c r="CM1823" s="6"/>
      <c r="CR1823" s="6"/>
      <c r="CW1823" s="6"/>
    </row>
    <row r="1824" spans="1:101" x14ac:dyDescent="0.25">
      <c r="A1824" s="27"/>
      <c r="F1824" s="6"/>
      <c r="K1824" s="6"/>
      <c r="P1824" s="6"/>
      <c r="U1824" s="6"/>
      <c r="Z1824" s="6"/>
      <c r="AE1824" s="6"/>
      <c r="AJ1824" s="6"/>
      <c r="AO1824" s="6"/>
      <c r="AT1824" s="6"/>
      <c r="AY1824" s="6"/>
      <c r="BD1824" s="6"/>
      <c r="BI1824" s="6"/>
      <c r="BN1824" s="6"/>
      <c r="BS1824" s="6"/>
      <c r="BX1824" s="6"/>
      <c r="CC1824" s="6"/>
      <c r="CH1824" s="6"/>
      <c r="CM1824" s="6"/>
      <c r="CR1824" s="6"/>
      <c r="CW1824" s="6"/>
    </row>
    <row r="1825" spans="1:101" x14ac:dyDescent="0.25">
      <c r="A1825" s="27"/>
      <c r="F1825" s="6"/>
      <c r="K1825" s="6"/>
      <c r="P1825" s="6"/>
      <c r="U1825" s="6"/>
      <c r="Z1825" s="6"/>
      <c r="AE1825" s="6"/>
      <c r="AJ1825" s="6"/>
      <c r="AO1825" s="6"/>
      <c r="AT1825" s="6"/>
      <c r="AY1825" s="6"/>
      <c r="BD1825" s="6"/>
      <c r="BI1825" s="6"/>
      <c r="BN1825" s="6"/>
      <c r="BS1825" s="6"/>
      <c r="BX1825" s="6"/>
      <c r="CC1825" s="6"/>
      <c r="CH1825" s="6"/>
      <c r="CM1825" s="6"/>
      <c r="CR1825" s="6"/>
      <c r="CW1825" s="6"/>
    </row>
    <row r="1826" spans="1:101" x14ac:dyDescent="0.25">
      <c r="A1826" s="27"/>
      <c r="F1826" s="6"/>
      <c r="K1826" s="6"/>
      <c r="P1826" s="6"/>
      <c r="U1826" s="6"/>
      <c r="Z1826" s="6"/>
      <c r="AE1826" s="6"/>
      <c r="AJ1826" s="6"/>
      <c r="AO1826" s="6"/>
      <c r="AT1826" s="6"/>
      <c r="AY1826" s="6"/>
      <c r="BD1826" s="6"/>
      <c r="BI1826" s="6"/>
      <c r="BN1826" s="6"/>
      <c r="BS1826" s="6"/>
      <c r="BX1826" s="6"/>
      <c r="CC1826" s="6"/>
      <c r="CH1826" s="6"/>
      <c r="CM1826" s="6"/>
      <c r="CR1826" s="6"/>
      <c r="CW1826" s="6"/>
    </row>
    <row r="1827" spans="1:101" x14ac:dyDescent="0.25">
      <c r="A1827" s="27"/>
      <c r="F1827" s="6"/>
      <c r="K1827" s="6"/>
      <c r="P1827" s="6"/>
      <c r="U1827" s="6"/>
      <c r="Z1827" s="6"/>
      <c r="AE1827" s="6"/>
      <c r="AJ1827" s="6"/>
      <c r="AO1827" s="6"/>
      <c r="AT1827" s="6"/>
      <c r="AY1827" s="6"/>
      <c r="BD1827" s="6"/>
      <c r="BI1827" s="6"/>
      <c r="BN1827" s="6"/>
      <c r="BS1827" s="6"/>
      <c r="BX1827" s="6"/>
      <c r="CC1827" s="6"/>
      <c r="CH1827" s="6"/>
      <c r="CM1827" s="6"/>
      <c r="CR1827" s="6"/>
      <c r="CW1827" s="6"/>
    </row>
    <row r="1828" spans="1:101" x14ac:dyDescent="0.25">
      <c r="A1828" s="27"/>
      <c r="F1828" s="6"/>
      <c r="K1828" s="6"/>
      <c r="P1828" s="6"/>
      <c r="U1828" s="6"/>
      <c r="Z1828" s="6"/>
      <c r="AE1828" s="6"/>
      <c r="AJ1828" s="6"/>
      <c r="AO1828" s="6"/>
      <c r="AT1828" s="6"/>
      <c r="AY1828" s="6"/>
      <c r="BD1828" s="6"/>
      <c r="BI1828" s="6"/>
      <c r="BN1828" s="6"/>
      <c r="BS1828" s="6"/>
      <c r="BX1828" s="6"/>
      <c r="CC1828" s="6"/>
      <c r="CH1828" s="6"/>
      <c r="CM1828" s="6"/>
      <c r="CR1828" s="6"/>
      <c r="CW1828" s="6"/>
    </row>
    <row r="1829" spans="1:101" x14ac:dyDescent="0.25">
      <c r="A1829" s="27"/>
      <c r="F1829" s="6"/>
      <c r="K1829" s="6"/>
      <c r="P1829" s="6"/>
      <c r="U1829" s="6"/>
      <c r="Z1829" s="6"/>
      <c r="AE1829" s="6"/>
      <c r="AJ1829" s="6"/>
      <c r="AO1829" s="6"/>
      <c r="AT1829" s="6"/>
      <c r="AY1829" s="6"/>
      <c r="BD1829" s="6"/>
      <c r="BI1829" s="6"/>
      <c r="BN1829" s="6"/>
      <c r="BS1829" s="6"/>
      <c r="BX1829" s="6"/>
      <c r="CC1829" s="6"/>
      <c r="CH1829" s="6"/>
      <c r="CM1829" s="6"/>
      <c r="CR1829" s="6"/>
      <c r="CW1829" s="6"/>
    </row>
    <row r="1830" spans="1:101" x14ac:dyDescent="0.25">
      <c r="A1830" s="27"/>
      <c r="F1830" s="6"/>
      <c r="K1830" s="6"/>
      <c r="P1830" s="6"/>
      <c r="U1830" s="6"/>
      <c r="Z1830" s="6"/>
      <c r="AE1830" s="6"/>
      <c r="AJ1830" s="6"/>
      <c r="AO1830" s="6"/>
      <c r="AT1830" s="6"/>
      <c r="AY1830" s="6"/>
      <c r="BD1830" s="6"/>
      <c r="BI1830" s="6"/>
      <c r="BN1830" s="6"/>
      <c r="BS1830" s="6"/>
      <c r="BX1830" s="6"/>
      <c r="CC1830" s="6"/>
      <c r="CH1830" s="6"/>
      <c r="CM1830" s="6"/>
      <c r="CR1830" s="6"/>
      <c r="CW1830" s="6"/>
    </row>
    <row r="1831" spans="1:101" x14ac:dyDescent="0.25">
      <c r="A1831" s="27"/>
      <c r="F1831" s="6"/>
      <c r="K1831" s="6"/>
      <c r="P1831" s="6"/>
      <c r="U1831" s="6"/>
      <c r="Z1831" s="6"/>
      <c r="AE1831" s="6"/>
      <c r="AJ1831" s="6"/>
      <c r="AO1831" s="6"/>
      <c r="AT1831" s="6"/>
      <c r="AY1831" s="6"/>
      <c r="BD1831" s="6"/>
      <c r="BI1831" s="6"/>
      <c r="BN1831" s="6"/>
      <c r="BS1831" s="6"/>
      <c r="BX1831" s="6"/>
      <c r="CC1831" s="6"/>
      <c r="CH1831" s="6"/>
      <c r="CM1831" s="6"/>
      <c r="CR1831" s="6"/>
      <c r="CW1831" s="6"/>
    </row>
    <row r="1832" spans="1:101" x14ac:dyDescent="0.25">
      <c r="A1832" s="27"/>
      <c r="F1832" s="6"/>
      <c r="K1832" s="6"/>
      <c r="P1832" s="6"/>
      <c r="U1832" s="6"/>
      <c r="Z1832" s="6"/>
      <c r="AE1832" s="6"/>
      <c r="AJ1832" s="6"/>
      <c r="AO1832" s="6"/>
      <c r="AT1832" s="6"/>
      <c r="AY1832" s="6"/>
      <c r="BD1832" s="6"/>
      <c r="BI1832" s="6"/>
      <c r="BN1832" s="6"/>
      <c r="BS1832" s="6"/>
      <c r="BX1832" s="6"/>
      <c r="CC1832" s="6"/>
      <c r="CH1832" s="6"/>
      <c r="CM1832" s="6"/>
      <c r="CR1832" s="6"/>
      <c r="CW1832" s="6"/>
    </row>
    <row r="1833" spans="1:101" x14ac:dyDescent="0.25">
      <c r="A1833" s="27"/>
      <c r="F1833" s="6"/>
      <c r="K1833" s="6"/>
      <c r="P1833" s="6"/>
      <c r="U1833" s="6"/>
      <c r="Z1833" s="6"/>
      <c r="AE1833" s="6"/>
      <c r="AJ1833" s="6"/>
      <c r="AO1833" s="6"/>
      <c r="AT1833" s="6"/>
      <c r="AY1833" s="6"/>
      <c r="BD1833" s="6"/>
      <c r="BI1833" s="6"/>
      <c r="BN1833" s="6"/>
      <c r="BS1833" s="6"/>
      <c r="BX1833" s="6"/>
      <c r="CC1833" s="6"/>
      <c r="CH1833" s="6"/>
      <c r="CM1833" s="6"/>
      <c r="CR1833" s="6"/>
      <c r="CW1833" s="6"/>
    </row>
    <row r="1834" spans="1:101" x14ac:dyDescent="0.25">
      <c r="A1834" s="27"/>
      <c r="F1834" s="6"/>
      <c r="K1834" s="6"/>
      <c r="P1834" s="6"/>
      <c r="U1834" s="6"/>
      <c r="Z1834" s="6"/>
      <c r="AE1834" s="6"/>
      <c r="AJ1834" s="6"/>
      <c r="AO1834" s="6"/>
      <c r="AT1834" s="6"/>
      <c r="AY1834" s="6"/>
      <c r="BD1834" s="6"/>
      <c r="BI1834" s="6"/>
      <c r="BN1834" s="6"/>
      <c r="BS1834" s="6"/>
      <c r="BX1834" s="6"/>
      <c r="CC1834" s="6"/>
      <c r="CH1834" s="6"/>
      <c r="CM1834" s="6"/>
      <c r="CR1834" s="6"/>
      <c r="CW1834" s="6"/>
    </row>
    <row r="1835" spans="1:101" x14ac:dyDescent="0.25">
      <c r="A1835" s="27"/>
      <c r="F1835" s="6"/>
      <c r="K1835" s="6"/>
      <c r="P1835" s="6"/>
      <c r="U1835" s="6"/>
      <c r="Z1835" s="6"/>
      <c r="AE1835" s="6"/>
      <c r="AJ1835" s="6"/>
      <c r="AO1835" s="6"/>
      <c r="AT1835" s="6"/>
      <c r="AY1835" s="6"/>
      <c r="BD1835" s="6"/>
      <c r="BI1835" s="6"/>
      <c r="BN1835" s="6"/>
      <c r="BS1835" s="6"/>
      <c r="BX1835" s="6"/>
      <c r="CC1835" s="6"/>
      <c r="CH1835" s="6"/>
      <c r="CM1835" s="6"/>
      <c r="CR1835" s="6"/>
      <c r="CW1835" s="6"/>
    </row>
    <row r="1836" spans="1:101" x14ac:dyDescent="0.25">
      <c r="A1836" s="27"/>
      <c r="F1836" s="6"/>
      <c r="K1836" s="6"/>
      <c r="P1836" s="6"/>
      <c r="U1836" s="6"/>
      <c r="Z1836" s="6"/>
      <c r="AE1836" s="6"/>
      <c r="AJ1836" s="6"/>
      <c r="AO1836" s="6"/>
      <c r="AT1836" s="6"/>
      <c r="AY1836" s="6"/>
      <c r="BD1836" s="6"/>
      <c r="BI1836" s="6"/>
      <c r="BN1836" s="6"/>
      <c r="BS1836" s="6"/>
      <c r="BX1836" s="6"/>
      <c r="CC1836" s="6"/>
      <c r="CH1836" s="6"/>
      <c r="CM1836" s="6"/>
      <c r="CR1836" s="6"/>
      <c r="CW1836" s="6"/>
    </row>
    <row r="1837" spans="1:101" x14ac:dyDescent="0.25">
      <c r="A1837" s="27"/>
      <c r="F1837" s="6"/>
      <c r="K1837" s="6"/>
      <c r="P1837" s="6"/>
      <c r="U1837" s="6"/>
      <c r="Z1837" s="6"/>
      <c r="AE1837" s="6"/>
      <c r="AJ1837" s="6"/>
      <c r="AO1837" s="6"/>
      <c r="AT1837" s="6"/>
      <c r="AY1837" s="6"/>
      <c r="BD1837" s="6"/>
      <c r="BI1837" s="6"/>
      <c r="BN1837" s="6"/>
      <c r="BS1837" s="6"/>
      <c r="BX1837" s="6"/>
      <c r="CC1837" s="6"/>
      <c r="CH1837" s="6"/>
      <c r="CM1837" s="6"/>
      <c r="CR1837" s="6"/>
      <c r="CW1837" s="6"/>
    </row>
    <row r="1838" spans="1:101" x14ac:dyDescent="0.25">
      <c r="A1838" s="27"/>
      <c r="F1838" s="6"/>
      <c r="K1838" s="6"/>
      <c r="P1838" s="6"/>
      <c r="U1838" s="6"/>
      <c r="Z1838" s="6"/>
      <c r="AE1838" s="6"/>
      <c r="AJ1838" s="6"/>
      <c r="AO1838" s="6"/>
      <c r="AT1838" s="6"/>
      <c r="AY1838" s="6"/>
      <c r="BD1838" s="6"/>
      <c r="BI1838" s="6"/>
      <c r="BN1838" s="6"/>
      <c r="BS1838" s="6"/>
      <c r="BX1838" s="6"/>
      <c r="CC1838" s="6"/>
      <c r="CH1838" s="6"/>
      <c r="CM1838" s="6"/>
      <c r="CR1838" s="6"/>
      <c r="CW1838" s="6"/>
    </row>
    <row r="1839" spans="1:101" x14ac:dyDescent="0.25">
      <c r="A1839" s="27"/>
      <c r="F1839" s="6"/>
      <c r="K1839" s="6"/>
      <c r="P1839" s="6"/>
      <c r="U1839" s="6"/>
      <c r="Z1839" s="6"/>
      <c r="AE1839" s="6"/>
      <c r="AJ1839" s="6"/>
      <c r="AO1839" s="6"/>
      <c r="AT1839" s="6"/>
      <c r="AY1839" s="6"/>
      <c r="BD1839" s="6"/>
      <c r="BI1839" s="6"/>
      <c r="BN1839" s="6"/>
      <c r="BS1839" s="6"/>
      <c r="BX1839" s="6"/>
      <c r="CC1839" s="6"/>
      <c r="CH1839" s="6"/>
      <c r="CM1839" s="6"/>
      <c r="CR1839" s="6"/>
      <c r="CW1839" s="6"/>
    </row>
    <row r="1840" spans="1:101" x14ac:dyDescent="0.25">
      <c r="A1840" s="27"/>
      <c r="F1840" s="6"/>
      <c r="K1840" s="6"/>
      <c r="P1840" s="6"/>
      <c r="U1840" s="6"/>
      <c r="Z1840" s="6"/>
      <c r="AE1840" s="6"/>
      <c r="AJ1840" s="6"/>
      <c r="AO1840" s="6"/>
      <c r="AT1840" s="6"/>
      <c r="AY1840" s="6"/>
      <c r="BD1840" s="6"/>
      <c r="BI1840" s="6"/>
      <c r="BN1840" s="6"/>
      <c r="BS1840" s="6"/>
      <c r="BX1840" s="6"/>
      <c r="CC1840" s="6"/>
      <c r="CH1840" s="6"/>
      <c r="CM1840" s="6"/>
      <c r="CR1840" s="6"/>
      <c r="CW1840" s="6"/>
    </row>
    <row r="1841" spans="1:101" x14ac:dyDescent="0.25">
      <c r="A1841" s="27"/>
      <c r="F1841" s="6"/>
      <c r="K1841" s="6"/>
      <c r="P1841" s="6"/>
      <c r="U1841" s="6"/>
      <c r="Z1841" s="6"/>
      <c r="AE1841" s="6"/>
      <c r="AJ1841" s="6"/>
      <c r="AO1841" s="6"/>
      <c r="AT1841" s="6"/>
      <c r="AY1841" s="6"/>
      <c r="BD1841" s="6"/>
      <c r="BI1841" s="6"/>
      <c r="BN1841" s="6"/>
      <c r="BS1841" s="6"/>
      <c r="BX1841" s="6"/>
      <c r="CC1841" s="6"/>
      <c r="CH1841" s="6"/>
      <c r="CM1841" s="6"/>
      <c r="CR1841" s="6"/>
      <c r="CW1841" s="6"/>
    </row>
    <row r="1842" spans="1:101" x14ac:dyDescent="0.25">
      <c r="A1842" s="27"/>
      <c r="F1842" s="6"/>
      <c r="K1842" s="6"/>
      <c r="P1842" s="6"/>
      <c r="U1842" s="6"/>
      <c r="Z1842" s="6"/>
      <c r="AE1842" s="6"/>
      <c r="AJ1842" s="6"/>
      <c r="AO1842" s="6"/>
      <c r="AT1842" s="6"/>
      <c r="AY1842" s="6"/>
      <c r="BD1842" s="6"/>
      <c r="BI1842" s="6"/>
      <c r="BN1842" s="6"/>
      <c r="BS1842" s="6"/>
      <c r="BX1842" s="6"/>
      <c r="CC1842" s="6"/>
      <c r="CH1842" s="6"/>
      <c r="CM1842" s="6"/>
      <c r="CR1842" s="6"/>
      <c r="CW1842" s="6"/>
    </row>
    <row r="1843" spans="1:101" x14ac:dyDescent="0.25">
      <c r="A1843" s="27"/>
      <c r="F1843" s="6"/>
      <c r="K1843" s="6"/>
      <c r="P1843" s="6"/>
      <c r="U1843" s="6"/>
      <c r="Z1843" s="6"/>
      <c r="AE1843" s="6"/>
      <c r="AJ1843" s="6"/>
      <c r="AO1843" s="6"/>
      <c r="AT1843" s="6"/>
      <c r="AY1843" s="6"/>
      <c r="BD1843" s="6"/>
      <c r="BI1843" s="6"/>
      <c r="BN1843" s="6"/>
      <c r="BS1843" s="6"/>
      <c r="BX1843" s="6"/>
      <c r="CC1843" s="6"/>
      <c r="CH1843" s="6"/>
      <c r="CM1843" s="6"/>
      <c r="CR1843" s="6"/>
      <c r="CW1843" s="6"/>
    </row>
    <row r="1844" spans="1:101" x14ac:dyDescent="0.25">
      <c r="A1844" s="27"/>
      <c r="F1844" s="6"/>
      <c r="K1844" s="6"/>
      <c r="P1844" s="6"/>
      <c r="U1844" s="6"/>
      <c r="Z1844" s="6"/>
      <c r="AE1844" s="6"/>
      <c r="AJ1844" s="6"/>
      <c r="AO1844" s="6"/>
      <c r="AT1844" s="6"/>
      <c r="AY1844" s="6"/>
      <c r="BD1844" s="6"/>
      <c r="BI1844" s="6"/>
      <c r="BN1844" s="6"/>
      <c r="BS1844" s="6"/>
      <c r="BX1844" s="6"/>
      <c r="CC1844" s="6"/>
      <c r="CH1844" s="6"/>
      <c r="CM1844" s="6"/>
      <c r="CR1844" s="6"/>
      <c r="CW1844" s="6"/>
    </row>
    <row r="1845" spans="1:101" x14ac:dyDescent="0.25">
      <c r="A1845" s="27"/>
      <c r="F1845" s="6"/>
      <c r="K1845" s="6"/>
      <c r="P1845" s="6"/>
      <c r="U1845" s="6"/>
      <c r="Z1845" s="6"/>
      <c r="AE1845" s="6"/>
      <c r="AJ1845" s="6"/>
      <c r="AO1845" s="6"/>
      <c r="AT1845" s="6"/>
      <c r="AY1845" s="6"/>
      <c r="BD1845" s="6"/>
      <c r="BI1845" s="6"/>
      <c r="BN1845" s="6"/>
      <c r="BS1845" s="6"/>
      <c r="BX1845" s="6"/>
      <c r="CC1845" s="6"/>
      <c r="CH1845" s="6"/>
      <c r="CM1845" s="6"/>
      <c r="CR1845" s="6"/>
      <c r="CW1845" s="6"/>
    </row>
    <row r="1846" spans="1:101" x14ac:dyDescent="0.25">
      <c r="A1846" s="27"/>
      <c r="F1846" s="6"/>
      <c r="K1846" s="6"/>
      <c r="P1846" s="6"/>
      <c r="U1846" s="6"/>
      <c r="Z1846" s="6"/>
      <c r="AE1846" s="6"/>
      <c r="AJ1846" s="6"/>
      <c r="AO1846" s="6"/>
      <c r="AT1846" s="6"/>
      <c r="AY1846" s="6"/>
      <c r="BD1846" s="6"/>
      <c r="BI1846" s="6"/>
      <c r="BN1846" s="6"/>
      <c r="BS1846" s="6"/>
      <c r="BX1846" s="6"/>
      <c r="CC1846" s="6"/>
      <c r="CH1846" s="6"/>
      <c r="CM1846" s="6"/>
      <c r="CR1846" s="6"/>
      <c r="CW1846" s="6"/>
    </row>
    <row r="1847" spans="1:101" x14ac:dyDescent="0.25">
      <c r="A1847" s="27"/>
      <c r="F1847" s="6"/>
      <c r="K1847" s="6"/>
      <c r="P1847" s="6"/>
      <c r="U1847" s="6"/>
      <c r="Z1847" s="6"/>
      <c r="AE1847" s="6"/>
      <c r="AJ1847" s="6"/>
      <c r="AO1847" s="6"/>
      <c r="AT1847" s="6"/>
      <c r="AY1847" s="6"/>
      <c r="BD1847" s="6"/>
      <c r="BI1847" s="6"/>
      <c r="BN1847" s="6"/>
      <c r="BS1847" s="6"/>
      <c r="BX1847" s="6"/>
      <c r="CC1847" s="6"/>
      <c r="CH1847" s="6"/>
      <c r="CM1847" s="6"/>
      <c r="CR1847" s="6"/>
      <c r="CW1847" s="6"/>
    </row>
    <row r="1848" spans="1:101" x14ac:dyDescent="0.25">
      <c r="A1848" s="27"/>
      <c r="F1848" s="6"/>
      <c r="K1848" s="6"/>
      <c r="P1848" s="6"/>
      <c r="U1848" s="6"/>
      <c r="Z1848" s="6"/>
      <c r="AE1848" s="6"/>
      <c r="AJ1848" s="6"/>
      <c r="AO1848" s="6"/>
      <c r="AT1848" s="6"/>
      <c r="AY1848" s="6"/>
      <c r="BD1848" s="6"/>
      <c r="BI1848" s="6"/>
      <c r="BN1848" s="6"/>
      <c r="BS1848" s="6"/>
      <c r="BX1848" s="6"/>
      <c r="CC1848" s="6"/>
      <c r="CH1848" s="6"/>
      <c r="CM1848" s="6"/>
      <c r="CR1848" s="6"/>
      <c r="CW1848" s="6"/>
    </row>
    <row r="1849" spans="1:101" x14ac:dyDescent="0.25">
      <c r="A1849" s="27"/>
      <c r="F1849" s="6"/>
      <c r="K1849" s="6"/>
      <c r="P1849" s="6"/>
      <c r="U1849" s="6"/>
      <c r="Z1849" s="6"/>
      <c r="AE1849" s="6"/>
      <c r="AJ1849" s="6"/>
      <c r="AO1849" s="6"/>
      <c r="AT1849" s="6"/>
      <c r="AY1849" s="6"/>
      <c r="BD1849" s="6"/>
      <c r="BI1849" s="6"/>
      <c r="BN1849" s="6"/>
      <c r="BS1849" s="6"/>
      <c r="BX1849" s="6"/>
      <c r="CC1849" s="6"/>
      <c r="CH1849" s="6"/>
      <c r="CM1849" s="6"/>
      <c r="CR1849" s="6"/>
      <c r="CW1849" s="6"/>
    </row>
    <row r="1850" spans="1:101" x14ac:dyDescent="0.25">
      <c r="A1850" s="27"/>
      <c r="F1850" s="6"/>
      <c r="K1850" s="6"/>
      <c r="P1850" s="6"/>
      <c r="U1850" s="6"/>
      <c r="Z1850" s="6"/>
      <c r="AE1850" s="6"/>
      <c r="AJ1850" s="6"/>
      <c r="AO1850" s="6"/>
      <c r="AT1850" s="6"/>
      <c r="AY1850" s="6"/>
      <c r="BD1850" s="6"/>
      <c r="BI1850" s="6"/>
      <c r="BN1850" s="6"/>
      <c r="BS1850" s="6"/>
      <c r="BX1850" s="6"/>
      <c r="CC1850" s="6"/>
      <c r="CH1850" s="6"/>
      <c r="CM1850" s="6"/>
      <c r="CR1850" s="6"/>
      <c r="CW1850" s="6"/>
    </row>
    <row r="1851" spans="1:101" x14ac:dyDescent="0.25">
      <c r="A1851" s="27"/>
      <c r="F1851" s="6"/>
      <c r="K1851" s="6"/>
      <c r="P1851" s="6"/>
      <c r="U1851" s="6"/>
      <c r="Z1851" s="6"/>
      <c r="AE1851" s="6"/>
      <c r="AJ1851" s="6"/>
      <c r="AO1851" s="6"/>
      <c r="AT1851" s="6"/>
      <c r="AY1851" s="6"/>
      <c r="BD1851" s="6"/>
      <c r="BI1851" s="6"/>
      <c r="BN1851" s="6"/>
      <c r="BS1851" s="6"/>
      <c r="BX1851" s="6"/>
      <c r="CC1851" s="6"/>
      <c r="CH1851" s="6"/>
      <c r="CM1851" s="6"/>
      <c r="CR1851" s="6"/>
      <c r="CW1851" s="6"/>
    </row>
    <row r="1852" spans="1:101" x14ac:dyDescent="0.25">
      <c r="A1852" s="27"/>
      <c r="F1852" s="6"/>
      <c r="K1852" s="6"/>
      <c r="P1852" s="6"/>
      <c r="U1852" s="6"/>
      <c r="Z1852" s="6"/>
      <c r="AE1852" s="6"/>
      <c r="AJ1852" s="6"/>
      <c r="AO1852" s="6"/>
      <c r="AT1852" s="6"/>
      <c r="AY1852" s="6"/>
      <c r="BD1852" s="6"/>
      <c r="BI1852" s="6"/>
      <c r="BN1852" s="6"/>
      <c r="BS1852" s="6"/>
      <c r="BX1852" s="6"/>
      <c r="CC1852" s="6"/>
      <c r="CH1852" s="6"/>
      <c r="CM1852" s="6"/>
      <c r="CR1852" s="6"/>
      <c r="CW1852" s="6"/>
    </row>
    <row r="1853" spans="1:101" x14ac:dyDescent="0.25">
      <c r="A1853" s="27"/>
      <c r="F1853" s="6"/>
      <c r="K1853" s="6"/>
      <c r="P1853" s="6"/>
      <c r="U1853" s="6"/>
      <c r="Z1853" s="6"/>
      <c r="AE1853" s="6"/>
      <c r="AJ1853" s="6"/>
      <c r="AO1853" s="6"/>
      <c r="AT1853" s="6"/>
      <c r="AY1853" s="6"/>
      <c r="BD1853" s="6"/>
      <c r="BI1853" s="6"/>
      <c r="BN1853" s="6"/>
      <c r="BS1853" s="6"/>
      <c r="BX1853" s="6"/>
      <c r="CC1853" s="6"/>
      <c r="CH1853" s="6"/>
      <c r="CM1853" s="6"/>
      <c r="CR1853" s="6"/>
      <c r="CW1853" s="6"/>
    </row>
    <row r="1854" spans="1:101" x14ac:dyDescent="0.25">
      <c r="A1854" s="27"/>
      <c r="F1854" s="6"/>
      <c r="K1854" s="6"/>
      <c r="P1854" s="6"/>
      <c r="U1854" s="6"/>
      <c r="Z1854" s="6"/>
      <c r="AE1854" s="6"/>
      <c r="AJ1854" s="6"/>
      <c r="AO1854" s="6"/>
      <c r="AT1854" s="6"/>
      <c r="AY1854" s="6"/>
      <c r="BD1854" s="6"/>
      <c r="BI1854" s="6"/>
      <c r="BN1854" s="6"/>
      <c r="BS1854" s="6"/>
      <c r="BX1854" s="6"/>
      <c r="CC1854" s="6"/>
      <c r="CH1854" s="6"/>
      <c r="CM1854" s="6"/>
      <c r="CR1854" s="6"/>
      <c r="CW1854" s="6"/>
    </row>
    <row r="1855" spans="1:101" x14ac:dyDescent="0.25">
      <c r="A1855" s="27"/>
      <c r="F1855" s="6"/>
      <c r="K1855" s="6"/>
      <c r="P1855" s="6"/>
      <c r="U1855" s="6"/>
      <c r="Z1855" s="6"/>
      <c r="AE1855" s="6"/>
      <c r="AJ1855" s="6"/>
      <c r="AO1855" s="6"/>
      <c r="AT1855" s="6"/>
      <c r="AY1855" s="6"/>
      <c r="BD1855" s="6"/>
      <c r="BI1855" s="6"/>
      <c r="BN1855" s="6"/>
      <c r="BS1855" s="6"/>
      <c r="BX1855" s="6"/>
      <c r="CC1855" s="6"/>
      <c r="CH1855" s="6"/>
      <c r="CM1855" s="6"/>
      <c r="CR1855" s="6"/>
      <c r="CW1855" s="6"/>
    </row>
    <row r="1856" spans="1:101" x14ac:dyDescent="0.25">
      <c r="A1856" s="27"/>
      <c r="F1856" s="6"/>
      <c r="K1856" s="6"/>
      <c r="P1856" s="6"/>
      <c r="U1856" s="6"/>
      <c r="Z1856" s="6"/>
      <c r="AE1856" s="6"/>
      <c r="AJ1856" s="6"/>
      <c r="AO1856" s="6"/>
      <c r="AT1856" s="6"/>
      <c r="AY1856" s="6"/>
      <c r="BD1856" s="6"/>
      <c r="BI1856" s="6"/>
      <c r="BN1856" s="6"/>
      <c r="BS1856" s="6"/>
      <c r="BX1856" s="6"/>
      <c r="CC1856" s="6"/>
      <c r="CH1856" s="6"/>
      <c r="CM1856" s="6"/>
      <c r="CR1856" s="6"/>
      <c r="CW1856" s="6"/>
    </row>
    <row r="1857" spans="1:101" x14ac:dyDescent="0.25">
      <c r="A1857" s="27"/>
      <c r="F1857" s="6"/>
      <c r="K1857" s="6"/>
      <c r="P1857" s="6"/>
      <c r="U1857" s="6"/>
      <c r="Z1857" s="6"/>
      <c r="AE1857" s="6"/>
      <c r="AJ1857" s="6"/>
      <c r="AO1857" s="6"/>
      <c r="AT1857" s="6"/>
      <c r="AY1857" s="6"/>
      <c r="BD1857" s="6"/>
      <c r="BI1857" s="6"/>
      <c r="BN1857" s="6"/>
      <c r="BS1857" s="6"/>
      <c r="BX1857" s="6"/>
      <c r="CC1857" s="6"/>
      <c r="CH1857" s="6"/>
      <c r="CM1857" s="6"/>
      <c r="CR1857" s="6"/>
      <c r="CW1857" s="6"/>
    </row>
    <row r="1858" spans="1:101" x14ac:dyDescent="0.25">
      <c r="A1858" s="27"/>
      <c r="F1858" s="6"/>
      <c r="K1858" s="6"/>
      <c r="P1858" s="6"/>
      <c r="U1858" s="6"/>
      <c r="Z1858" s="6"/>
      <c r="AE1858" s="6"/>
      <c r="AJ1858" s="6"/>
      <c r="AO1858" s="6"/>
      <c r="AT1858" s="6"/>
      <c r="AY1858" s="6"/>
      <c r="BD1858" s="6"/>
      <c r="BI1858" s="6"/>
      <c r="BN1858" s="6"/>
      <c r="BS1858" s="6"/>
      <c r="BX1858" s="6"/>
      <c r="CC1858" s="6"/>
      <c r="CH1858" s="6"/>
      <c r="CM1858" s="6"/>
      <c r="CR1858" s="6"/>
      <c r="CW1858" s="6"/>
    </row>
    <row r="1859" spans="1:101" x14ac:dyDescent="0.25">
      <c r="A1859" s="27"/>
      <c r="F1859" s="6"/>
      <c r="K1859" s="6"/>
      <c r="P1859" s="6"/>
      <c r="U1859" s="6"/>
      <c r="Z1859" s="6"/>
      <c r="AE1859" s="6"/>
      <c r="AJ1859" s="6"/>
      <c r="AO1859" s="6"/>
      <c r="AT1859" s="6"/>
      <c r="AY1859" s="6"/>
      <c r="BD1859" s="6"/>
      <c r="BI1859" s="6"/>
      <c r="BN1859" s="6"/>
      <c r="BS1859" s="6"/>
      <c r="BX1859" s="6"/>
      <c r="CC1859" s="6"/>
      <c r="CH1859" s="6"/>
      <c r="CM1859" s="6"/>
      <c r="CR1859" s="6"/>
      <c r="CW1859" s="6"/>
    </row>
    <row r="1860" spans="1:101" x14ac:dyDescent="0.25">
      <c r="A1860" s="27"/>
      <c r="F1860" s="6"/>
      <c r="K1860" s="6"/>
      <c r="P1860" s="6"/>
      <c r="U1860" s="6"/>
      <c r="Z1860" s="6"/>
      <c r="AE1860" s="6"/>
      <c r="AJ1860" s="6"/>
      <c r="AO1860" s="6"/>
      <c r="AT1860" s="6"/>
      <c r="AY1860" s="6"/>
      <c r="BD1860" s="6"/>
      <c r="BI1860" s="6"/>
      <c r="BN1860" s="6"/>
      <c r="BS1860" s="6"/>
      <c r="BX1860" s="6"/>
      <c r="CC1860" s="6"/>
      <c r="CH1860" s="6"/>
      <c r="CM1860" s="6"/>
      <c r="CR1860" s="6"/>
      <c r="CW1860" s="6"/>
    </row>
    <row r="1861" spans="1:101" x14ac:dyDescent="0.25">
      <c r="A1861" s="27"/>
      <c r="F1861" s="6"/>
      <c r="K1861" s="6"/>
      <c r="P1861" s="6"/>
      <c r="U1861" s="6"/>
      <c r="Z1861" s="6"/>
      <c r="AE1861" s="6"/>
      <c r="AJ1861" s="6"/>
      <c r="AO1861" s="6"/>
      <c r="AT1861" s="6"/>
      <c r="AY1861" s="6"/>
      <c r="BD1861" s="6"/>
      <c r="BI1861" s="6"/>
      <c r="BN1861" s="6"/>
      <c r="BS1861" s="6"/>
      <c r="BX1861" s="6"/>
      <c r="CC1861" s="6"/>
      <c r="CH1861" s="6"/>
      <c r="CM1861" s="6"/>
      <c r="CR1861" s="6"/>
      <c r="CW1861" s="6"/>
    </row>
    <row r="1862" spans="1:101" x14ac:dyDescent="0.25">
      <c r="A1862" s="27"/>
      <c r="F1862" s="6"/>
      <c r="K1862" s="6"/>
      <c r="P1862" s="6"/>
      <c r="U1862" s="6"/>
      <c r="Z1862" s="6"/>
      <c r="AE1862" s="6"/>
      <c r="AJ1862" s="6"/>
      <c r="AO1862" s="6"/>
      <c r="AT1862" s="6"/>
      <c r="AY1862" s="6"/>
      <c r="BD1862" s="6"/>
      <c r="BI1862" s="6"/>
      <c r="BN1862" s="6"/>
      <c r="BS1862" s="6"/>
      <c r="BX1862" s="6"/>
      <c r="CC1862" s="6"/>
      <c r="CH1862" s="6"/>
      <c r="CM1862" s="6"/>
      <c r="CR1862" s="6"/>
      <c r="CW1862" s="6"/>
    </row>
    <row r="1863" spans="1:101" x14ac:dyDescent="0.25">
      <c r="A1863" s="27"/>
      <c r="F1863" s="6"/>
      <c r="K1863" s="6"/>
      <c r="P1863" s="6"/>
      <c r="U1863" s="6"/>
      <c r="Z1863" s="6"/>
      <c r="AE1863" s="6"/>
      <c r="AJ1863" s="6"/>
      <c r="AO1863" s="6"/>
      <c r="AT1863" s="6"/>
      <c r="AY1863" s="6"/>
      <c r="BD1863" s="6"/>
      <c r="BI1863" s="6"/>
      <c r="BN1863" s="6"/>
      <c r="BS1863" s="6"/>
      <c r="BX1863" s="6"/>
      <c r="CC1863" s="6"/>
      <c r="CH1863" s="6"/>
      <c r="CM1863" s="6"/>
      <c r="CR1863" s="6"/>
      <c r="CW1863" s="6"/>
    </row>
    <row r="1864" spans="1:101" x14ac:dyDescent="0.25">
      <c r="A1864" s="27"/>
      <c r="F1864" s="6"/>
      <c r="K1864" s="6"/>
      <c r="P1864" s="6"/>
      <c r="U1864" s="6"/>
      <c r="Z1864" s="6"/>
      <c r="AE1864" s="6"/>
      <c r="AJ1864" s="6"/>
      <c r="AO1864" s="6"/>
      <c r="AT1864" s="6"/>
      <c r="AY1864" s="6"/>
      <c r="BD1864" s="6"/>
      <c r="BI1864" s="6"/>
      <c r="BN1864" s="6"/>
      <c r="BS1864" s="6"/>
      <c r="BX1864" s="6"/>
      <c r="CC1864" s="6"/>
      <c r="CH1864" s="6"/>
      <c r="CM1864" s="6"/>
      <c r="CR1864" s="6"/>
      <c r="CW1864" s="6"/>
    </row>
    <row r="1865" spans="1:101" x14ac:dyDescent="0.25">
      <c r="A1865" s="27"/>
      <c r="F1865" s="6"/>
      <c r="K1865" s="6"/>
      <c r="P1865" s="6"/>
      <c r="U1865" s="6"/>
      <c r="Z1865" s="6"/>
      <c r="AE1865" s="6"/>
      <c r="AJ1865" s="6"/>
      <c r="AO1865" s="6"/>
      <c r="AT1865" s="6"/>
      <c r="AY1865" s="6"/>
      <c r="BD1865" s="6"/>
      <c r="BI1865" s="6"/>
      <c r="BN1865" s="6"/>
      <c r="BS1865" s="6"/>
      <c r="BX1865" s="6"/>
      <c r="CC1865" s="6"/>
      <c r="CH1865" s="6"/>
      <c r="CM1865" s="6"/>
      <c r="CR1865" s="6"/>
      <c r="CW1865" s="6"/>
    </row>
    <row r="1866" spans="1:101" x14ac:dyDescent="0.25">
      <c r="A1866" s="27"/>
      <c r="F1866" s="6"/>
      <c r="K1866" s="6"/>
      <c r="P1866" s="6"/>
      <c r="U1866" s="6"/>
      <c r="Z1866" s="6"/>
      <c r="AE1866" s="6"/>
      <c r="AJ1866" s="6"/>
      <c r="AO1866" s="6"/>
      <c r="AT1866" s="6"/>
      <c r="AY1866" s="6"/>
      <c r="BD1866" s="6"/>
      <c r="BI1866" s="6"/>
      <c r="BN1866" s="6"/>
      <c r="BS1866" s="6"/>
      <c r="BX1866" s="6"/>
      <c r="CC1866" s="6"/>
      <c r="CH1866" s="6"/>
      <c r="CM1866" s="6"/>
      <c r="CR1866" s="6"/>
      <c r="CW1866" s="6"/>
    </row>
    <row r="1867" spans="1:101" x14ac:dyDescent="0.25">
      <c r="A1867" s="27"/>
      <c r="F1867" s="6"/>
      <c r="K1867" s="6"/>
      <c r="P1867" s="6"/>
      <c r="U1867" s="6"/>
      <c r="Z1867" s="6"/>
      <c r="AE1867" s="6"/>
      <c r="AJ1867" s="6"/>
      <c r="AO1867" s="6"/>
      <c r="AT1867" s="6"/>
      <c r="AY1867" s="6"/>
      <c r="BD1867" s="6"/>
      <c r="BI1867" s="6"/>
      <c r="BN1867" s="6"/>
      <c r="BS1867" s="6"/>
      <c r="BX1867" s="6"/>
      <c r="CC1867" s="6"/>
      <c r="CH1867" s="6"/>
      <c r="CM1867" s="6"/>
      <c r="CR1867" s="6"/>
      <c r="CW1867" s="6"/>
    </row>
    <row r="1868" spans="1:101" x14ac:dyDescent="0.25">
      <c r="A1868" s="27"/>
      <c r="F1868" s="6"/>
      <c r="K1868" s="6"/>
      <c r="P1868" s="6"/>
      <c r="U1868" s="6"/>
      <c r="Z1868" s="6"/>
      <c r="AE1868" s="6"/>
      <c r="AJ1868" s="6"/>
      <c r="AO1868" s="6"/>
      <c r="AT1868" s="6"/>
      <c r="AY1868" s="6"/>
      <c r="BD1868" s="6"/>
      <c r="BI1868" s="6"/>
      <c r="BN1868" s="6"/>
      <c r="BS1868" s="6"/>
      <c r="BX1868" s="6"/>
      <c r="CC1868" s="6"/>
      <c r="CH1868" s="6"/>
      <c r="CM1868" s="6"/>
      <c r="CR1868" s="6"/>
      <c r="CW1868" s="6"/>
    </row>
    <row r="1869" spans="1:101" x14ac:dyDescent="0.25">
      <c r="A1869" s="27"/>
      <c r="F1869" s="6"/>
      <c r="K1869" s="6"/>
      <c r="P1869" s="6"/>
      <c r="U1869" s="6"/>
      <c r="Z1869" s="6"/>
      <c r="AE1869" s="6"/>
      <c r="AJ1869" s="6"/>
      <c r="AO1869" s="6"/>
      <c r="AT1869" s="6"/>
      <c r="AY1869" s="6"/>
      <c r="BD1869" s="6"/>
      <c r="BI1869" s="6"/>
      <c r="BN1869" s="6"/>
      <c r="BS1869" s="6"/>
      <c r="BX1869" s="6"/>
      <c r="CC1869" s="6"/>
      <c r="CH1869" s="6"/>
      <c r="CM1869" s="6"/>
      <c r="CR1869" s="6"/>
      <c r="CW1869" s="6"/>
    </row>
    <row r="1870" spans="1:101" x14ac:dyDescent="0.25">
      <c r="A1870" s="27"/>
      <c r="F1870" s="6"/>
      <c r="K1870" s="6"/>
      <c r="P1870" s="6"/>
      <c r="U1870" s="6"/>
      <c r="Z1870" s="6"/>
      <c r="AE1870" s="6"/>
      <c r="AJ1870" s="6"/>
      <c r="AO1870" s="6"/>
      <c r="AT1870" s="6"/>
      <c r="AY1870" s="6"/>
      <c r="BD1870" s="6"/>
      <c r="BI1870" s="6"/>
      <c r="BN1870" s="6"/>
      <c r="BS1870" s="6"/>
      <c r="BX1870" s="6"/>
      <c r="CC1870" s="6"/>
      <c r="CH1870" s="6"/>
      <c r="CM1870" s="6"/>
      <c r="CR1870" s="6"/>
      <c r="CW1870" s="6"/>
    </row>
    <row r="1871" spans="1:101" x14ac:dyDescent="0.25">
      <c r="A1871" s="27"/>
      <c r="F1871" s="6"/>
      <c r="K1871" s="6"/>
      <c r="P1871" s="6"/>
      <c r="U1871" s="6"/>
      <c r="Z1871" s="6"/>
      <c r="AE1871" s="6"/>
      <c r="AJ1871" s="6"/>
      <c r="AO1871" s="6"/>
      <c r="AT1871" s="6"/>
      <c r="AY1871" s="6"/>
      <c r="BD1871" s="6"/>
      <c r="BI1871" s="6"/>
      <c r="BN1871" s="6"/>
      <c r="BS1871" s="6"/>
      <c r="BX1871" s="6"/>
      <c r="CC1871" s="6"/>
      <c r="CH1871" s="6"/>
      <c r="CM1871" s="6"/>
      <c r="CR1871" s="6"/>
      <c r="CW1871" s="6"/>
    </row>
    <row r="1872" spans="1:101" x14ac:dyDescent="0.25">
      <c r="A1872" s="27"/>
      <c r="F1872" s="6"/>
      <c r="K1872" s="6"/>
      <c r="P1872" s="6"/>
      <c r="U1872" s="6"/>
      <c r="Z1872" s="6"/>
      <c r="AE1872" s="6"/>
      <c r="AJ1872" s="6"/>
      <c r="AO1872" s="6"/>
      <c r="AT1872" s="6"/>
      <c r="AY1872" s="6"/>
      <c r="BD1872" s="6"/>
      <c r="BI1872" s="6"/>
      <c r="BN1872" s="6"/>
      <c r="BS1872" s="6"/>
      <c r="BX1872" s="6"/>
      <c r="CC1872" s="6"/>
      <c r="CH1872" s="6"/>
      <c r="CM1872" s="6"/>
      <c r="CR1872" s="6"/>
      <c r="CW1872" s="6"/>
    </row>
    <row r="1873" spans="1:101" x14ac:dyDescent="0.25">
      <c r="A1873" s="27"/>
      <c r="F1873" s="6"/>
      <c r="K1873" s="6"/>
      <c r="P1873" s="6"/>
      <c r="U1873" s="6"/>
      <c r="Z1873" s="6"/>
      <c r="AE1873" s="6"/>
      <c r="AJ1873" s="6"/>
      <c r="AO1873" s="6"/>
      <c r="AT1873" s="6"/>
      <c r="AY1873" s="6"/>
      <c r="BD1873" s="6"/>
      <c r="BI1873" s="6"/>
      <c r="BN1873" s="6"/>
      <c r="BS1873" s="6"/>
      <c r="BX1873" s="6"/>
      <c r="CC1873" s="6"/>
      <c r="CH1873" s="6"/>
      <c r="CM1873" s="6"/>
      <c r="CR1873" s="6"/>
      <c r="CW1873" s="6"/>
    </row>
    <row r="1874" spans="1:101" x14ac:dyDescent="0.25">
      <c r="A1874" s="27"/>
      <c r="F1874" s="6"/>
      <c r="K1874" s="6"/>
      <c r="P1874" s="6"/>
      <c r="U1874" s="6"/>
      <c r="Z1874" s="6"/>
      <c r="AE1874" s="6"/>
      <c r="AJ1874" s="6"/>
      <c r="AO1874" s="6"/>
      <c r="AT1874" s="6"/>
      <c r="AY1874" s="6"/>
      <c r="BD1874" s="6"/>
      <c r="BI1874" s="6"/>
      <c r="BN1874" s="6"/>
      <c r="BS1874" s="6"/>
      <c r="BX1874" s="6"/>
      <c r="CC1874" s="6"/>
      <c r="CH1874" s="6"/>
      <c r="CM1874" s="6"/>
      <c r="CR1874" s="6"/>
      <c r="CW1874" s="6"/>
    </row>
    <row r="1875" spans="1:101" x14ac:dyDescent="0.25">
      <c r="A1875" s="27"/>
      <c r="F1875" s="6"/>
      <c r="K1875" s="6"/>
      <c r="P1875" s="6"/>
      <c r="U1875" s="6"/>
      <c r="Z1875" s="6"/>
      <c r="AE1875" s="6"/>
      <c r="AJ1875" s="6"/>
      <c r="AO1875" s="6"/>
      <c r="AT1875" s="6"/>
      <c r="AY1875" s="6"/>
      <c r="BD1875" s="6"/>
      <c r="BI1875" s="6"/>
      <c r="BN1875" s="6"/>
      <c r="BS1875" s="6"/>
      <c r="BX1875" s="6"/>
      <c r="CC1875" s="6"/>
      <c r="CH1875" s="6"/>
      <c r="CM1875" s="6"/>
      <c r="CR1875" s="6"/>
      <c r="CW1875" s="6"/>
    </row>
    <row r="1876" spans="1:101" x14ac:dyDescent="0.25">
      <c r="A1876" s="27"/>
      <c r="F1876" s="6"/>
      <c r="K1876" s="6"/>
      <c r="P1876" s="6"/>
      <c r="U1876" s="6"/>
      <c r="Z1876" s="6"/>
      <c r="AE1876" s="6"/>
      <c r="AJ1876" s="6"/>
      <c r="AO1876" s="6"/>
      <c r="AT1876" s="6"/>
      <c r="AY1876" s="6"/>
      <c r="BD1876" s="6"/>
      <c r="BI1876" s="6"/>
      <c r="BN1876" s="6"/>
      <c r="BS1876" s="6"/>
      <c r="BX1876" s="6"/>
      <c r="CC1876" s="6"/>
      <c r="CH1876" s="6"/>
      <c r="CM1876" s="6"/>
      <c r="CR1876" s="6"/>
      <c r="CW1876" s="6"/>
    </row>
    <row r="1877" spans="1:101" x14ac:dyDescent="0.25">
      <c r="A1877" s="27"/>
      <c r="F1877" s="6"/>
      <c r="K1877" s="6"/>
      <c r="P1877" s="6"/>
      <c r="U1877" s="6"/>
      <c r="Z1877" s="6"/>
      <c r="AE1877" s="6"/>
      <c r="AJ1877" s="6"/>
      <c r="AO1877" s="6"/>
      <c r="AT1877" s="6"/>
      <c r="AY1877" s="6"/>
      <c r="BD1877" s="6"/>
      <c r="BI1877" s="6"/>
      <c r="BN1877" s="6"/>
      <c r="BS1877" s="6"/>
      <c r="BX1877" s="6"/>
      <c r="CC1877" s="6"/>
      <c r="CH1877" s="6"/>
      <c r="CM1877" s="6"/>
      <c r="CR1877" s="6"/>
      <c r="CW1877" s="6"/>
    </row>
    <row r="1878" spans="1:101" x14ac:dyDescent="0.25">
      <c r="A1878" s="27"/>
      <c r="F1878" s="6"/>
      <c r="K1878" s="6"/>
      <c r="P1878" s="6"/>
      <c r="U1878" s="6"/>
      <c r="Z1878" s="6"/>
      <c r="AE1878" s="6"/>
      <c r="AJ1878" s="6"/>
      <c r="AO1878" s="6"/>
      <c r="AT1878" s="6"/>
      <c r="AY1878" s="6"/>
      <c r="BD1878" s="6"/>
      <c r="BI1878" s="6"/>
      <c r="BN1878" s="6"/>
      <c r="BS1878" s="6"/>
      <c r="BX1878" s="6"/>
      <c r="CC1878" s="6"/>
      <c r="CH1878" s="6"/>
      <c r="CM1878" s="6"/>
      <c r="CR1878" s="6"/>
      <c r="CW1878" s="6"/>
    </row>
    <row r="1879" spans="1:101" x14ac:dyDescent="0.25">
      <c r="A1879" s="27"/>
      <c r="F1879" s="6"/>
      <c r="K1879" s="6"/>
      <c r="P1879" s="6"/>
      <c r="U1879" s="6"/>
      <c r="Z1879" s="6"/>
      <c r="AE1879" s="6"/>
      <c r="AJ1879" s="6"/>
      <c r="AO1879" s="6"/>
      <c r="AT1879" s="6"/>
      <c r="AY1879" s="6"/>
      <c r="BD1879" s="6"/>
      <c r="BI1879" s="6"/>
      <c r="BN1879" s="6"/>
      <c r="BS1879" s="6"/>
      <c r="BX1879" s="6"/>
      <c r="CC1879" s="6"/>
      <c r="CH1879" s="6"/>
      <c r="CM1879" s="6"/>
      <c r="CR1879" s="6"/>
      <c r="CW1879" s="6"/>
    </row>
    <row r="1880" spans="1:101" x14ac:dyDescent="0.25">
      <c r="A1880" s="27"/>
      <c r="F1880" s="6"/>
      <c r="K1880" s="6"/>
      <c r="P1880" s="6"/>
      <c r="U1880" s="6"/>
      <c r="Z1880" s="6"/>
      <c r="AE1880" s="6"/>
      <c r="AJ1880" s="6"/>
      <c r="AO1880" s="6"/>
      <c r="AT1880" s="6"/>
      <c r="AY1880" s="6"/>
      <c r="BD1880" s="6"/>
      <c r="BI1880" s="6"/>
      <c r="BN1880" s="6"/>
      <c r="BS1880" s="6"/>
      <c r="BX1880" s="6"/>
      <c r="CC1880" s="6"/>
      <c r="CH1880" s="6"/>
      <c r="CM1880" s="6"/>
      <c r="CR1880" s="6"/>
      <c r="CW1880" s="6"/>
    </row>
    <row r="1881" spans="1:101" x14ac:dyDescent="0.25">
      <c r="A1881" s="27"/>
      <c r="F1881" s="6"/>
      <c r="K1881" s="6"/>
      <c r="P1881" s="6"/>
      <c r="U1881" s="6"/>
      <c r="Z1881" s="6"/>
      <c r="AE1881" s="6"/>
      <c r="AJ1881" s="6"/>
      <c r="AO1881" s="6"/>
      <c r="AT1881" s="6"/>
      <c r="AY1881" s="6"/>
      <c r="BD1881" s="6"/>
      <c r="BI1881" s="6"/>
      <c r="BN1881" s="6"/>
      <c r="BS1881" s="6"/>
      <c r="BX1881" s="6"/>
      <c r="CC1881" s="6"/>
      <c r="CH1881" s="6"/>
      <c r="CM1881" s="6"/>
      <c r="CR1881" s="6"/>
      <c r="CW1881" s="6"/>
    </row>
    <row r="1882" spans="1:101" x14ac:dyDescent="0.25">
      <c r="A1882" s="27"/>
      <c r="F1882" s="6"/>
      <c r="K1882" s="6"/>
      <c r="P1882" s="6"/>
      <c r="U1882" s="6"/>
      <c r="Z1882" s="6"/>
      <c r="AE1882" s="6"/>
      <c r="AJ1882" s="6"/>
      <c r="AO1882" s="6"/>
      <c r="AT1882" s="6"/>
      <c r="AY1882" s="6"/>
      <c r="BD1882" s="6"/>
      <c r="BI1882" s="6"/>
      <c r="BN1882" s="6"/>
      <c r="BS1882" s="6"/>
      <c r="BX1882" s="6"/>
      <c r="CC1882" s="6"/>
      <c r="CH1882" s="6"/>
      <c r="CM1882" s="6"/>
      <c r="CR1882" s="6"/>
      <c r="CW1882" s="6"/>
    </row>
    <row r="1883" spans="1:101" x14ac:dyDescent="0.25">
      <c r="A1883" s="27"/>
      <c r="F1883" s="6"/>
      <c r="K1883" s="6"/>
      <c r="P1883" s="6"/>
      <c r="U1883" s="6"/>
      <c r="Z1883" s="6"/>
      <c r="AE1883" s="6"/>
      <c r="AJ1883" s="6"/>
      <c r="AO1883" s="6"/>
      <c r="AT1883" s="6"/>
      <c r="AY1883" s="6"/>
      <c r="BD1883" s="6"/>
      <c r="BI1883" s="6"/>
      <c r="BN1883" s="6"/>
      <c r="BS1883" s="6"/>
      <c r="BX1883" s="6"/>
      <c r="CC1883" s="6"/>
      <c r="CH1883" s="6"/>
      <c r="CM1883" s="6"/>
      <c r="CR1883" s="6"/>
      <c r="CW1883" s="6"/>
    </row>
    <row r="1884" spans="1:101" x14ac:dyDescent="0.25">
      <c r="A1884" s="27"/>
      <c r="F1884" s="6"/>
      <c r="K1884" s="6"/>
      <c r="P1884" s="6"/>
      <c r="U1884" s="6"/>
      <c r="Z1884" s="6"/>
      <c r="AE1884" s="6"/>
      <c r="AJ1884" s="6"/>
      <c r="AO1884" s="6"/>
      <c r="AT1884" s="6"/>
      <c r="AY1884" s="6"/>
      <c r="BD1884" s="6"/>
      <c r="BI1884" s="6"/>
      <c r="BN1884" s="6"/>
      <c r="BS1884" s="6"/>
      <c r="BX1884" s="6"/>
      <c r="CC1884" s="6"/>
      <c r="CH1884" s="6"/>
      <c r="CM1884" s="6"/>
      <c r="CR1884" s="6"/>
      <c r="CW1884" s="6"/>
    </row>
    <row r="1885" spans="1:101" x14ac:dyDescent="0.25">
      <c r="A1885" s="27"/>
      <c r="F1885" s="6"/>
      <c r="K1885" s="6"/>
      <c r="P1885" s="6"/>
      <c r="U1885" s="6"/>
      <c r="Z1885" s="6"/>
      <c r="AE1885" s="6"/>
      <c r="AJ1885" s="6"/>
      <c r="AO1885" s="6"/>
      <c r="AT1885" s="6"/>
      <c r="AY1885" s="6"/>
      <c r="BD1885" s="6"/>
      <c r="BI1885" s="6"/>
      <c r="BN1885" s="6"/>
      <c r="BS1885" s="6"/>
      <c r="BX1885" s="6"/>
      <c r="CC1885" s="6"/>
      <c r="CH1885" s="6"/>
      <c r="CM1885" s="6"/>
      <c r="CR1885" s="6"/>
      <c r="CW1885" s="6"/>
    </row>
    <row r="1886" spans="1:101" x14ac:dyDescent="0.25">
      <c r="A1886" s="27"/>
      <c r="F1886" s="6"/>
      <c r="K1886" s="6"/>
      <c r="P1886" s="6"/>
      <c r="U1886" s="6"/>
      <c r="Z1886" s="6"/>
      <c r="AE1886" s="6"/>
      <c r="AJ1886" s="6"/>
      <c r="AO1886" s="6"/>
      <c r="AT1886" s="6"/>
      <c r="AY1886" s="6"/>
      <c r="BD1886" s="6"/>
      <c r="BI1886" s="6"/>
      <c r="BN1886" s="6"/>
      <c r="BS1886" s="6"/>
      <c r="BX1886" s="6"/>
      <c r="CC1886" s="6"/>
      <c r="CH1886" s="6"/>
      <c r="CM1886" s="6"/>
      <c r="CR1886" s="6"/>
      <c r="CW1886" s="6"/>
    </row>
    <row r="1887" spans="1:101" x14ac:dyDescent="0.25">
      <c r="A1887" s="27"/>
      <c r="F1887" s="6"/>
      <c r="K1887" s="6"/>
      <c r="P1887" s="6"/>
      <c r="U1887" s="6"/>
      <c r="Z1887" s="6"/>
      <c r="AE1887" s="6"/>
      <c r="AJ1887" s="6"/>
      <c r="AO1887" s="6"/>
      <c r="AT1887" s="6"/>
      <c r="AY1887" s="6"/>
      <c r="BD1887" s="6"/>
      <c r="BI1887" s="6"/>
      <c r="BN1887" s="6"/>
      <c r="BS1887" s="6"/>
      <c r="BX1887" s="6"/>
      <c r="CC1887" s="6"/>
      <c r="CH1887" s="6"/>
      <c r="CM1887" s="6"/>
      <c r="CR1887" s="6"/>
      <c r="CW1887" s="6"/>
    </row>
    <row r="1888" spans="1:101" x14ac:dyDescent="0.25">
      <c r="A1888" s="27"/>
      <c r="F1888" s="6"/>
      <c r="K1888" s="6"/>
      <c r="P1888" s="6"/>
      <c r="U1888" s="6"/>
      <c r="Z1888" s="6"/>
      <c r="AE1888" s="6"/>
      <c r="AJ1888" s="6"/>
      <c r="AO1888" s="6"/>
      <c r="AT1888" s="6"/>
      <c r="AY1888" s="6"/>
      <c r="BD1888" s="6"/>
      <c r="BI1888" s="6"/>
      <c r="BN1888" s="6"/>
      <c r="BS1888" s="6"/>
      <c r="BX1888" s="6"/>
      <c r="CC1888" s="6"/>
      <c r="CH1888" s="6"/>
      <c r="CM1888" s="6"/>
      <c r="CR1888" s="6"/>
      <c r="CW1888" s="6"/>
    </row>
    <row r="1889" spans="1:101" x14ac:dyDescent="0.25">
      <c r="A1889" s="27"/>
      <c r="F1889" s="6"/>
      <c r="K1889" s="6"/>
      <c r="P1889" s="6"/>
      <c r="U1889" s="6"/>
      <c r="Z1889" s="6"/>
      <c r="AE1889" s="6"/>
      <c r="AJ1889" s="6"/>
      <c r="AO1889" s="6"/>
      <c r="AT1889" s="6"/>
      <c r="AY1889" s="6"/>
      <c r="BD1889" s="6"/>
      <c r="BI1889" s="6"/>
      <c r="BN1889" s="6"/>
      <c r="BS1889" s="6"/>
      <c r="BX1889" s="6"/>
      <c r="CC1889" s="6"/>
      <c r="CH1889" s="6"/>
      <c r="CM1889" s="6"/>
      <c r="CR1889" s="6"/>
      <c r="CW1889" s="6"/>
    </row>
    <row r="1890" spans="1:101" x14ac:dyDescent="0.25">
      <c r="A1890" s="27"/>
      <c r="F1890" s="6"/>
      <c r="K1890" s="6"/>
      <c r="P1890" s="6"/>
      <c r="U1890" s="6"/>
      <c r="Z1890" s="6"/>
      <c r="AE1890" s="6"/>
      <c r="AJ1890" s="6"/>
      <c r="AO1890" s="6"/>
      <c r="AT1890" s="6"/>
      <c r="AY1890" s="6"/>
      <c r="BD1890" s="6"/>
      <c r="BI1890" s="6"/>
      <c r="BN1890" s="6"/>
      <c r="BS1890" s="6"/>
      <c r="BX1890" s="6"/>
      <c r="CC1890" s="6"/>
      <c r="CH1890" s="6"/>
      <c r="CM1890" s="6"/>
      <c r="CR1890" s="6"/>
      <c r="CW1890" s="6"/>
    </row>
    <row r="1891" spans="1:101" x14ac:dyDescent="0.25">
      <c r="A1891" s="27"/>
      <c r="F1891" s="6"/>
      <c r="K1891" s="6"/>
      <c r="P1891" s="6"/>
      <c r="U1891" s="6"/>
      <c r="Z1891" s="6"/>
      <c r="AE1891" s="6"/>
      <c r="AJ1891" s="6"/>
      <c r="AO1891" s="6"/>
      <c r="AT1891" s="6"/>
      <c r="AY1891" s="6"/>
      <c r="BD1891" s="6"/>
      <c r="BI1891" s="6"/>
      <c r="BN1891" s="6"/>
      <c r="BS1891" s="6"/>
      <c r="BX1891" s="6"/>
      <c r="CC1891" s="6"/>
      <c r="CH1891" s="6"/>
      <c r="CM1891" s="6"/>
      <c r="CR1891" s="6"/>
      <c r="CW1891" s="6"/>
    </row>
    <row r="1892" spans="1:101" x14ac:dyDescent="0.25">
      <c r="A1892" s="27"/>
      <c r="F1892" s="6"/>
      <c r="K1892" s="6"/>
      <c r="P1892" s="6"/>
      <c r="U1892" s="6"/>
      <c r="Z1892" s="6"/>
      <c r="AE1892" s="6"/>
      <c r="AJ1892" s="6"/>
      <c r="AO1892" s="6"/>
      <c r="AT1892" s="6"/>
      <c r="AY1892" s="6"/>
      <c r="BD1892" s="6"/>
      <c r="BI1892" s="6"/>
      <c r="BN1892" s="6"/>
      <c r="BS1892" s="6"/>
      <c r="BX1892" s="6"/>
      <c r="CC1892" s="6"/>
      <c r="CH1892" s="6"/>
      <c r="CM1892" s="6"/>
      <c r="CR1892" s="6"/>
      <c r="CW1892" s="6"/>
    </row>
    <row r="1893" spans="1:101" x14ac:dyDescent="0.25">
      <c r="A1893" s="27"/>
      <c r="F1893" s="6"/>
      <c r="K1893" s="6"/>
      <c r="P1893" s="6"/>
      <c r="U1893" s="6"/>
      <c r="Z1893" s="6"/>
      <c r="AE1893" s="6"/>
      <c r="AJ1893" s="6"/>
      <c r="AO1893" s="6"/>
      <c r="AT1893" s="6"/>
      <c r="AY1893" s="6"/>
      <c r="BD1893" s="6"/>
      <c r="BI1893" s="6"/>
      <c r="BN1893" s="6"/>
      <c r="BS1893" s="6"/>
      <c r="BX1893" s="6"/>
      <c r="CC1893" s="6"/>
      <c r="CH1893" s="6"/>
      <c r="CM1893" s="6"/>
      <c r="CR1893" s="6"/>
      <c r="CW1893" s="6"/>
    </row>
    <row r="1894" spans="1:101" x14ac:dyDescent="0.25">
      <c r="A1894" s="27"/>
      <c r="F1894" s="6"/>
      <c r="K1894" s="6"/>
      <c r="P1894" s="6"/>
      <c r="U1894" s="6"/>
      <c r="Z1894" s="6"/>
      <c r="AE1894" s="6"/>
      <c r="AJ1894" s="6"/>
      <c r="AO1894" s="6"/>
      <c r="AT1894" s="6"/>
      <c r="AY1894" s="6"/>
      <c r="BD1894" s="6"/>
      <c r="BI1894" s="6"/>
      <c r="BN1894" s="6"/>
      <c r="BS1894" s="6"/>
      <c r="BX1894" s="6"/>
      <c r="CC1894" s="6"/>
      <c r="CH1894" s="6"/>
      <c r="CM1894" s="6"/>
      <c r="CR1894" s="6"/>
      <c r="CW1894" s="6"/>
    </row>
    <row r="1895" spans="1:101" x14ac:dyDescent="0.25">
      <c r="A1895" s="27"/>
      <c r="F1895" s="6"/>
      <c r="K1895" s="6"/>
      <c r="P1895" s="6"/>
      <c r="U1895" s="6"/>
      <c r="Z1895" s="6"/>
      <c r="AE1895" s="6"/>
      <c r="AJ1895" s="6"/>
      <c r="AO1895" s="6"/>
      <c r="AT1895" s="6"/>
      <c r="AY1895" s="6"/>
      <c r="BD1895" s="6"/>
      <c r="BI1895" s="6"/>
      <c r="BN1895" s="6"/>
      <c r="BS1895" s="6"/>
      <c r="BX1895" s="6"/>
      <c r="CC1895" s="6"/>
      <c r="CH1895" s="6"/>
      <c r="CM1895" s="6"/>
      <c r="CR1895" s="6"/>
      <c r="CW1895" s="6"/>
    </row>
    <row r="1896" spans="1:101" x14ac:dyDescent="0.25">
      <c r="A1896" s="27"/>
      <c r="F1896" s="6"/>
      <c r="K1896" s="6"/>
      <c r="P1896" s="6"/>
      <c r="U1896" s="6"/>
      <c r="Z1896" s="6"/>
      <c r="AE1896" s="6"/>
      <c r="AJ1896" s="6"/>
      <c r="AO1896" s="6"/>
      <c r="AT1896" s="6"/>
      <c r="AY1896" s="6"/>
      <c r="BD1896" s="6"/>
      <c r="BI1896" s="6"/>
      <c r="BN1896" s="6"/>
      <c r="BS1896" s="6"/>
      <c r="BX1896" s="6"/>
      <c r="CC1896" s="6"/>
      <c r="CH1896" s="6"/>
      <c r="CM1896" s="6"/>
      <c r="CR1896" s="6"/>
      <c r="CW1896" s="6"/>
    </row>
    <row r="1897" spans="1:101" x14ac:dyDescent="0.25">
      <c r="A1897" s="27"/>
      <c r="F1897" s="6"/>
      <c r="K1897" s="6"/>
      <c r="P1897" s="6"/>
      <c r="U1897" s="6"/>
      <c r="Z1897" s="6"/>
      <c r="AE1897" s="6"/>
      <c r="AJ1897" s="6"/>
      <c r="AO1897" s="6"/>
      <c r="AT1897" s="6"/>
      <c r="AY1897" s="6"/>
      <c r="BD1897" s="6"/>
      <c r="BI1897" s="6"/>
      <c r="BN1897" s="6"/>
      <c r="BS1897" s="6"/>
      <c r="BX1897" s="6"/>
      <c r="CC1897" s="6"/>
      <c r="CH1897" s="6"/>
      <c r="CM1897" s="6"/>
      <c r="CR1897" s="6"/>
      <c r="CW1897" s="6"/>
    </row>
    <row r="1898" spans="1:101" x14ac:dyDescent="0.25">
      <c r="A1898" s="27"/>
      <c r="F1898" s="6"/>
      <c r="K1898" s="6"/>
      <c r="P1898" s="6"/>
      <c r="U1898" s="6"/>
      <c r="Z1898" s="6"/>
      <c r="AE1898" s="6"/>
      <c r="AJ1898" s="6"/>
      <c r="AO1898" s="6"/>
      <c r="AT1898" s="6"/>
      <c r="AY1898" s="6"/>
      <c r="BD1898" s="6"/>
      <c r="BI1898" s="6"/>
      <c r="BN1898" s="6"/>
      <c r="BS1898" s="6"/>
      <c r="BX1898" s="6"/>
      <c r="CC1898" s="6"/>
      <c r="CH1898" s="6"/>
      <c r="CM1898" s="6"/>
      <c r="CR1898" s="6"/>
      <c r="CW1898" s="6"/>
    </row>
    <row r="1899" spans="1:101" x14ac:dyDescent="0.25">
      <c r="A1899" s="27"/>
      <c r="F1899" s="6"/>
      <c r="K1899" s="6"/>
      <c r="P1899" s="6"/>
      <c r="U1899" s="6"/>
      <c r="Z1899" s="6"/>
      <c r="AE1899" s="6"/>
      <c r="AJ1899" s="6"/>
      <c r="AO1899" s="6"/>
      <c r="AT1899" s="6"/>
      <c r="AY1899" s="6"/>
      <c r="BD1899" s="6"/>
      <c r="BI1899" s="6"/>
      <c r="BN1899" s="6"/>
      <c r="BS1899" s="6"/>
      <c r="BX1899" s="6"/>
      <c r="CC1899" s="6"/>
      <c r="CH1899" s="6"/>
      <c r="CM1899" s="6"/>
      <c r="CR1899" s="6"/>
      <c r="CW1899" s="6"/>
    </row>
    <row r="1900" spans="1:101" x14ac:dyDescent="0.25">
      <c r="A1900" s="27"/>
      <c r="F1900" s="6"/>
      <c r="K1900" s="6"/>
      <c r="P1900" s="6"/>
      <c r="U1900" s="6"/>
      <c r="Z1900" s="6"/>
      <c r="AE1900" s="6"/>
      <c r="AJ1900" s="6"/>
      <c r="AO1900" s="6"/>
      <c r="AT1900" s="6"/>
      <c r="AY1900" s="6"/>
      <c r="BD1900" s="6"/>
      <c r="BI1900" s="6"/>
      <c r="BN1900" s="6"/>
      <c r="BS1900" s="6"/>
      <c r="BX1900" s="6"/>
      <c r="CC1900" s="6"/>
      <c r="CH1900" s="6"/>
      <c r="CM1900" s="6"/>
      <c r="CR1900" s="6"/>
      <c r="CW1900" s="6"/>
    </row>
    <row r="1901" spans="1:101" x14ac:dyDescent="0.25">
      <c r="A1901" s="27"/>
      <c r="F1901" s="6"/>
      <c r="K1901" s="6"/>
      <c r="P1901" s="6"/>
      <c r="U1901" s="6"/>
      <c r="Z1901" s="6"/>
      <c r="AE1901" s="6"/>
      <c r="AJ1901" s="6"/>
      <c r="AO1901" s="6"/>
      <c r="AT1901" s="6"/>
      <c r="AY1901" s="6"/>
      <c r="BD1901" s="6"/>
      <c r="BI1901" s="6"/>
      <c r="BN1901" s="6"/>
      <c r="BS1901" s="6"/>
      <c r="BX1901" s="6"/>
      <c r="CC1901" s="6"/>
      <c r="CH1901" s="6"/>
      <c r="CM1901" s="6"/>
      <c r="CR1901" s="6"/>
      <c r="CW1901" s="6"/>
    </row>
    <row r="1902" spans="1:101" x14ac:dyDescent="0.25">
      <c r="A1902" s="27"/>
      <c r="F1902" s="6"/>
      <c r="K1902" s="6"/>
      <c r="P1902" s="6"/>
      <c r="U1902" s="6"/>
      <c r="Z1902" s="6"/>
      <c r="AE1902" s="6"/>
      <c r="AJ1902" s="6"/>
      <c r="AO1902" s="6"/>
      <c r="AT1902" s="6"/>
      <c r="AY1902" s="6"/>
      <c r="BD1902" s="6"/>
      <c r="BI1902" s="6"/>
      <c r="BN1902" s="6"/>
      <c r="BS1902" s="6"/>
      <c r="BX1902" s="6"/>
      <c r="CC1902" s="6"/>
      <c r="CH1902" s="6"/>
      <c r="CM1902" s="6"/>
      <c r="CR1902" s="6"/>
      <c r="CW1902" s="6"/>
    </row>
    <row r="1903" spans="1:101" x14ac:dyDescent="0.25">
      <c r="A1903" s="27"/>
      <c r="F1903" s="6"/>
      <c r="K1903" s="6"/>
      <c r="P1903" s="6"/>
      <c r="U1903" s="6"/>
      <c r="Z1903" s="6"/>
      <c r="AE1903" s="6"/>
      <c r="AJ1903" s="6"/>
      <c r="AO1903" s="6"/>
      <c r="AT1903" s="6"/>
      <c r="AY1903" s="6"/>
      <c r="BD1903" s="6"/>
      <c r="BI1903" s="6"/>
      <c r="BN1903" s="6"/>
      <c r="BS1903" s="6"/>
      <c r="BX1903" s="6"/>
      <c r="CC1903" s="6"/>
      <c r="CH1903" s="6"/>
      <c r="CM1903" s="6"/>
      <c r="CR1903" s="6"/>
      <c r="CW1903" s="6"/>
    </row>
    <row r="1904" spans="1:101" x14ac:dyDescent="0.25">
      <c r="A1904" s="27"/>
      <c r="F1904" s="6"/>
      <c r="K1904" s="6"/>
      <c r="P1904" s="6"/>
      <c r="U1904" s="6"/>
      <c r="Z1904" s="6"/>
      <c r="AE1904" s="6"/>
      <c r="AJ1904" s="6"/>
      <c r="AO1904" s="6"/>
      <c r="AT1904" s="6"/>
      <c r="AY1904" s="6"/>
      <c r="BD1904" s="6"/>
      <c r="BI1904" s="6"/>
      <c r="BN1904" s="6"/>
      <c r="BS1904" s="6"/>
      <c r="BX1904" s="6"/>
      <c r="CC1904" s="6"/>
      <c r="CH1904" s="6"/>
      <c r="CM1904" s="6"/>
      <c r="CR1904" s="6"/>
      <c r="CW1904" s="6"/>
    </row>
    <row r="1905" spans="1:101" x14ac:dyDescent="0.25">
      <c r="A1905" s="27"/>
      <c r="F1905" s="6"/>
      <c r="K1905" s="6"/>
      <c r="P1905" s="6"/>
      <c r="U1905" s="6"/>
      <c r="Z1905" s="6"/>
      <c r="AE1905" s="6"/>
      <c r="AJ1905" s="6"/>
      <c r="AO1905" s="6"/>
      <c r="AT1905" s="6"/>
      <c r="AY1905" s="6"/>
      <c r="BD1905" s="6"/>
      <c r="BI1905" s="6"/>
      <c r="BN1905" s="6"/>
      <c r="BS1905" s="6"/>
      <c r="BX1905" s="6"/>
      <c r="CC1905" s="6"/>
      <c r="CH1905" s="6"/>
      <c r="CM1905" s="6"/>
      <c r="CR1905" s="6"/>
      <c r="CW1905" s="6"/>
    </row>
    <row r="1906" spans="1:101" x14ac:dyDescent="0.25">
      <c r="A1906" s="27"/>
      <c r="F1906" s="6"/>
      <c r="K1906" s="6"/>
      <c r="P1906" s="6"/>
      <c r="U1906" s="6"/>
      <c r="Z1906" s="6"/>
      <c r="AE1906" s="6"/>
      <c r="AJ1906" s="6"/>
      <c r="AO1906" s="6"/>
      <c r="AT1906" s="6"/>
      <c r="AY1906" s="6"/>
      <c r="BD1906" s="6"/>
      <c r="BI1906" s="6"/>
      <c r="BN1906" s="6"/>
      <c r="BS1906" s="6"/>
      <c r="BX1906" s="6"/>
      <c r="CC1906" s="6"/>
      <c r="CH1906" s="6"/>
      <c r="CM1906" s="6"/>
      <c r="CR1906" s="6"/>
      <c r="CW1906" s="6"/>
    </row>
    <row r="1907" spans="1:101" x14ac:dyDescent="0.25">
      <c r="A1907" s="27"/>
      <c r="F1907" s="6"/>
      <c r="K1907" s="6"/>
      <c r="P1907" s="6"/>
      <c r="U1907" s="6"/>
      <c r="Z1907" s="6"/>
      <c r="AE1907" s="6"/>
      <c r="AJ1907" s="6"/>
      <c r="AO1907" s="6"/>
      <c r="AT1907" s="6"/>
      <c r="AY1907" s="6"/>
      <c r="BD1907" s="6"/>
      <c r="BI1907" s="6"/>
      <c r="BN1907" s="6"/>
      <c r="BS1907" s="6"/>
      <c r="BX1907" s="6"/>
      <c r="CC1907" s="6"/>
      <c r="CH1907" s="6"/>
      <c r="CM1907" s="6"/>
      <c r="CR1907" s="6"/>
      <c r="CW1907" s="6"/>
    </row>
    <row r="1908" spans="1:101" x14ac:dyDescent="0.25">
      <c r="A1908" s="27"/>
      <c r="F1908" s="6"/>
      <c r="K1908" s="6"/>
      <c r="P1908" s="6"/>
      <c r="U1908" s="6"/>
      <c r="Z1908" s="6"/>
      <c r="AE1908" s="6"/>
      <c r="AJ1908" s="6"/>
      <c r="AO1908" s="6"/>
      <c r="AT1908" s="6"/>
      <c r="AY1908" s="6"/>
      <c r="BD1908" s="6"/>
      <c r="BI1908" s="6"/>
      <c r="BN1908" s="6"/>
      <c r="BS1908" s="6"/>
      <c r="BX1908" s="6"/>
      <c r="CC1908" s="6"/>
      <c r="CH1908" s="6"/>
      <c r="CM1908" s="6"/>
      <c r="CR1908" s="6"/>
      <c r="CW1908" s="6"/>
    </row>
    <row r="1909" spans="1:101" x14ac:dyDescent="0.25">
      <c r="A1909" s="27"/>
      <c r="F1909" s="6"/>
      <c r="K1909" s="6"/>
      <c r="P1909" s="6"/>
      <c r="U1909" s="6"/>
      <c r="Z1909" s="6"/>
      <c r="AE1909" s="6"/>
      <c r="AJ1909" s="6"/>
      <c r="AO1909" s="6"/>
      <c r="AT1909" s="6"/>
      <c r="AY1909" s="6"/>
      <c r="BD1909" s="6"/>
      <c r="BI1909" s="6"/>
      <c r="BN1909" s="6"/>
      <c r="BS1909" s="6"/>
      <c r="BX1909" s="6"/>
      <c r="CC1909" s="6"/>
      <c r="CH1909" s="6"/>
      <c r="CM1909" s="6"/>
      <c r="CR1909" s="6"/>
      <c r="CW1909" s="6"/>
    </row>
    <row r="1910" spans="1:101" x14ac:dyDescent="0.25">
      <c r="A1910" s="27"/>
      <c r="F1910" s="6"/>
      <c r="K1910" s="6"/>
      <c r="P1910" s="6"/>
      <c r="U1910" s="6"/>
      <c r="Z1910" s="6"/>
      <c r="AE1910" s="6"/>
      <c r="AJ1910" s="6"/>
      <c r="AO1910" s="6"/>
      <c r="AT1910" s="6"/>
      <c r="AY1910" s="6"/>
      <c r="BD1910" s="6"/>
      <c r="BI1910" s="6"/>
      <c r="BN1910" s="6"/>
      <c r="BS1910" s="6"/>
      <c r="BX1910" s="6"/>
      <c r="CC1910" s="6"/>
      <c r="CH1910" s="6"/>
      <c r="CM1910" s="6"/>
      <c r="CR1910" s="6"/>
      <c r="CW1910" s="6"/>
    </row>
    <row r="1911" spans="1:101" x14ac:dyDescent="0.25">
      <c r="A1911" s="27"/>
      <c r="F1911" s="6"/>
      <c r="K1911" s="6"/>
      <c r="P1911" s="6"/>
      <c r="U1911" s="6"/>
      <c r="Z1911" s="6"/>
      <c r="AE1911" s="6"/>
      <c r="AJ1911" s="6"/>
      <c r="AO1911" s="6"/>
      <c r="AT1911" s="6"/>
      <c r="AY1911" s="6"/>
      <c r="BD1911" s="6"/>
      <c r="BI1911" s="6"/>
      <c r="BN1911" s="6"/>
      <c r="BS1911" s="6"/>
      <c r="BX1911" s="6"/>
      <c r="CC1911" s="6"/>
      <c r="CH1911" s="6"/>
      <c r="CM1911" s="6"/>
      <c r="CR1911" s="6"/>
      <c r="CW1911" s="6"/>
    </row>
    <row r="1912" spans="1:101" x14ac:dyDescent="0.25">
      <c r="A1912" s="27"/>
      <c r="F1912" s="6"/>
      <c r="K1912" s="6"/>
      <c r="P1912" s="6"/>
      <c r="U1912" s="6"/>
      <c r="Z1912" s="6"/>
      <c r="AE1912" s="6"/>
      <c r="AJ1912" s="6"/>
      <c r="AO1912" s="6"/>
      <c r="AT1912" s="6"/>
      <c r="AY1912" s="6"/>
      <c r="BD1912" s="6"/>
      <c r="BI1912" s="6"/>
      <c r="BN1912" s="6"/>
      <c r="BS1912" s="6"/>
      <c r="BX1912" s="6"/>
      <c r="CC1912" s="6"/>
      <c r="CH1912" s="6"/>
      <c r="CM1912" s="6"/>
      <c r="CR1912" s="6"/>
      <c r="CW1912" s="6"/>
    </row>
    <row r="1913" spans="1:101" x14ac:dyDescent="0.25">
      <c r="A1913" s="27"/>
      <c r="F1913" s="6"/>
      <c r="K1913" s="6"/>
      <c r="P1913" s="6"/>
      <c r="U1913" s="6"/>
      <c r="Z1913" s="6"/>
      <c r="AE1913" s="6"/>
      <c r="AJ1913" s="6"/>
      <c r="AO1913" s="6"/>
      <c r="AT1913" s="6"/>
      <c r="AY1913" s="6"/>
      <c r="BD1913" s="6"/>
      <c r="BI1913" s="6"/>
      <c r="BN1913" s="6"/>
      <c r="BS1913" s="6"/>
      <c r="BX1913" s="6"/>
      <c r="CC1913" s="6"/>
      <c r="CH1913" s="6"/>
      <c r="CM1913" s="6"/>
      <c r="CR1913" s="6"/>
      <c r="CW1913" s="6"/>
    </row>
    <row r="1914" spans="1:101" x14ac:dyDescent="0.25">
      <c r="A1914" s="27"/>
      <c r="F1914" s="6"/>
      <c r="K1914" s="6"/>
      <c r="P1914" s="6"/>
      <c r="U1914" s="6"/>
      <c r="Z1914" s="6"/>
      <c r="AE1914" s="6"/>
      <c r="AJ1914" s="6"/>
      <c r="AO1914" s="6"/>
      <c r="AT1914" s="6"/>
      <c r="AY1914" s="6"/>
      <c r="BD1914" s="6"/>
      <c r="BI1914" s="6"/>
      <c r="BN1914" s="6"/>
      <c r="BS1914" s="6"/>
      <c r="BX1914" s="6"/>
      <c r="CC1914" s="6"/>
      <c r="CH1914" s="6"/>
      <c r="CM1914" s="6"/>
      <c r="CR1914" s="6"/>
      <c r="CW1914" s="6"/>
    </row>
    <row r="1915" spans="1:101" x14ac:dyDescent="0.25">
      <c r="A1915" s="27"/>
      <c r="F1915" s="6"/>
      <c r="K1915" s="6"/>
      <c r="P1915" s="6"/>
      <c r="U1915" s="6"/>
      <c r="Z1915" s="6"/>
      <c r="AE1915" s="6"/>
      <c r="AJ1915" s="6"/>
      <c r="AO1915" s="6"/>
      <c r="AT1915" s="6"/>
      <c r="AY1915" s="6"/>
      <c r="BD1915" s="6"/>
      <c r="BI1915" s="6"/>
      <c r="BN1915" s="6"/>
      <c r="BS1915" s="6"/>
      <c r="BX1915" s="6"/>
      <c r="CC1915" s="6"/>
      <c r="CH1915" s="6"/>
      <c r="CM1915" s="6"/>
      <c r="CR1915" s="6"/>
      <c r="CW1915" s="6"/>
    </row>
    <row r="1916" spans="1:101" x14ac:dyDescent="0.25">
      <c r="A1916" s="27"/>
      <c r="F1916" s="6"/>
      <c r="K1916" s="6"/>
      <c r="P1916" s="6"/>
      <c r="U1916" s="6"/>
      <c r="Z1916" s="6"/>
      <c r="AE1916" s="6"/>
      <c r="AJ1916" s="6"/>
      <c r="AO1916" s="6"/>
      <c r="AT1916" s="6"/>
      <c r="AY1916" s="6"/>
      <c r="BD1916" s="6"/>
      <c r="BI1916" s="6"/>
      <c r="BN1916" s="6"/>
      <c r="BS1916" s="6"/>
      <c r="BX1916" s="6"/>
      <c r="CC1916" s="6"/>
      <c r="CH1916" s="6"/>
      <c r="CM1916" s="6"/>
      <c r="CR1916" s="6"/>
      <c r="CW1916" s="6"/>
    </row>
    <row r="1917" spans="1:101" x14ac:dyDescent="0.25">
      <c r="A1917" s="27"/>
      <c r="F1917" s="6"/>
      <c r="K1917" s="6"/>
      <c r="P1917" s="6"/>
      <c r="U1917" s="6"/>
      <c r="Z1917" s="6"/>
      <c r="AE1917" s="6"/>
      <c r="AJ1917" s="6"/>
      <c r="AO1917" s="6"/>
      <c r="AT1917" s="6"/>
      <c r="AY1917" s="6"/>
      <c r="BD1917" s="6"/>
      <c r="BI1917" s="6"/>
      <c r="BN1917" s="6"/>
      <c r="BS1917" s="6"/>
      <c r="BX1917" s="6"/>
      <c r="CC1917" s="6"/>
      <c r="CH1917" s="6"/>
      <c r="CM1917" s="6"/>
      <c r="CR1917" s="6"/>
      <c r="CW1917" s="6"/>
    </row>
    <row r="1918" spans="1:101" x14ac:dyDescent="0.25">
      <c r="A1918" s="27"/>
      <c r="F1918" s="6"/>
      <c r="K1918" s="6"/>
      <c r="P1918" s="6"/>
      <c r="U1918" s="6"/>
      <c r="Z1918" s="6"/>
      <c r="AE1918" s="6"/>
      <c r="AJ1918" s="6"/>
      <c r="AO1918" s="6"/>
      <c r="AT1918" s="6"/>
      <c r="AY1918" s="6"/>
      <c r="BD1918" s="6"/>
      <c r="BI1918" s="6"/>
      <c r="BN1918" s="6"/>
      <c r="BS1918" s="6"/>
      <c r="BX1918" s="6"/>
      <c r="CC1918" s="6"/>
      <c r="CH1918" s="6"/>
      <c r="CM1918" s="6"/>
      <c r="CR1918" s="6"/>
      <c r="CW1918" s="6"/>
    </row>
    <row r="1919" spans="1:101" x14ac:dyDescent="0.25">
      <c r="A1919" s="27"/>
      <c r="F1919" s="6"/>
      <c r="K1919" s="6"/>
      <c r="P1919" s="6"/>
      <c r="U1919" s="6"/>
      <c r="Z1919" s="6"/>
      <c r="AE1919" s="6"/>
      <c r="AJ1919" s="6"/>
      <c r="AO1919" s="6"/>
      <c r="AT1919" s="6"/>
      <c r="AY1919" s="6"/>
      <c r="BD1919" s="6"/>
      <c r="BI1919" s="6"/>
      <c r="BN1919" s="6"/>
      <c r="BS1919" s="6"/>
      <c r="BX1919" s="6"/>
      <c r="CC1919" s="6"/>
      <c r="CH1919" s="6"/>
      <c r="CM1919" s="6"/>
      <c r="CR1919" s="6"/>
      <c r="CW1919" s="6"/>
    </row>
    <row r="1920" spans="1:101" x14ac:dyDescent="0.25">
      <c r="A1920" s="27"/>
      <c r="F1920" s="6"/>
      <c r="K1920" s="6"/>
      <c r="P1920" s="6"/>
      <c r="U1920" s="6"/>
      <c r="Z1920" s="6"/>
      <c r="AE1920" s="6"/>
      <c r="AJ1920" s="6"/>
      <c r="AO1920" s="6"/>
      <c r="AT1920" s="6"/>
      <c r="AY1920" s="6"/>
      <c r="BD1920" s="6"/>
      <c r="BI1920" s="6"/>
      <c r="BN1920" s="6"/>
      <c r="BS1920" s="6"/>
      <c r="BX1920" s="6"/>
      <c r="CC1920" s="6"/>
      <c r="CH1920" s="6"/>
      <c r="CM1920" s="6"/>
      <c r="CR1920" s="6"/>
      <c r="CW1920" s="6"/>
    </row>
    <row r="1921" spans="1:101" x14ac:dyDescent="0.25">
      <c r="A1921" s="27"/>
      <c r="F1921" s="6"/>
      <c r="K1921" s="6"/>
      <c r="P1921" s="6"/>
      <c r="U1921" s="6"/>
      <c r="Z1921" s="6"/>
      <c r="AE1921" s="6"/>
      <c r="AJ1921" s="6"/>
      <c r="AO1921" s="6"/>
      <c r="AT1921" s="6"/>
      <c r="AY1921" s="6"/>
      <c r="BD1921" s="6"/>
      <c r="BI1921" s="6"/>
      <c r="BN1921" s="6"/>
      <c r="BS1921" s="6"/>
      <c r="BX1921" s="6"/>
      <c r="CC1921" s="6"/>
      <c r="CH1921" s="6"/>
      <c r="CM1921" s="6"/>
      <c r="CR1921" s="6"/>
      <c r="CW1921" s="6"/>
    </row>
    <row r="1922" spans="1:101" x14ac:dyDescent="0.25">
      <c r="A1922" s="27"/>
      <c r="F1922" s="6"/>
      <c r="K1922" s="6"/>
      <c r="P1922" s="6"/>
      <c r="U1922" s="6"/>
      <c r="Z1922" s="6"/>
      <c r="AE1922" s="6"/>
      <c r="AJ1922" s="6"/>
      <c r="AO1922" s="6"/>
      <c r="AT1922" s="6"/>
      <c r="AY1922" s="6"/>
      <c r="BD1922" s="6"/>
      <c r="BI1922" s="6"/>
      <c r="BN1922" s="6"/>
      <c r="BS1922" s="6"/>
      <c r="BX1922" s="6"/>
      <c r="CC1922" s="6"/>
      <c r="CH1922" s="6"/>
      <c r="CM1922" s="6"/>
      <c r="CR1922" s="6"/>
      <c r="CW1922" s="6"/>
    </row>
    <row r="1923" spans="1:101" x14ac:dyDescent="0.25">
      <c r="A1923" s="27"/>
      <c r="F1923" s="6"/>
      <c r="K1923" s="6"/>
      <c r="P1923" s="6"/>
      <c r="U1923" s="6"/>
      <c r="Z1923" s="6"/>
      <c r="AE1923" s="6"/>
      <c r="AJ1923" s="6"/>
      <c r="AO1923" s="6"/>
      <c r="AT1923" s="6"/>
      <c r="AY1923" s="6"/>
      <c r="BD1923" s="6"/>
      <c r="BI1923" s="6"/>
      <c r="BN1923" s="6"/>
      <c r="BS1923" s="6"/>
      <c r="BX1923" s="6"/>
      <c r="CC1923" s="6"/>
      <c r="CH1923" s="6"/>
      <c r="CM1923" s="6"/>
      <c r="CR1923" s="6"/>
      <c r="CW1923" s="6"/>
    </row>
    <row r="1924" spans="1:101" x14ac:dyDescent="0.25">
      <c r="A1924" s="27"/>
      <c r="F1924" s="6"/>
      <c r="K1924" s="6"/>
      <c r="P1924" s="6"/>
      <c r="U1924" s="6"/>
      <c r="Z1924" s="6"/>
      <c r="AE1924" s="6"/>
      <c r="AJ1924" s="6"/>
      <c r="AO1924" s="6"/>
      <c r="AT1924" s="6"/>
      <c r="AY1924" s="6"/>
      <c r="BD1924" s="6"/>
      <c r="BI1924" s="6"/>
      <c r="BN1924" s="6"/>
      <c r="BS1924" s="6"/>
      <c r="BX1924" s="6"/>
      <c r="CC1924" s="6"/>
      <c r="CH1924" s="6"/>
      <c r="CM1924" s="6"/>
      <c r="CR1924" s="6"/>
      <c r="CW1924" s="6"/>
    </row>
    <row r="1925" spans="1:101" x14ac:dyDescent="0.25">
      <c r="A1925" s="27"/>
      <c r="F1925" s="6"/>
      <c r="K1925" s="6"/>
      <c r="P1925" s="6"/>
      <c r="U1925" s="6"/>
      <c r="Z1925" s="6"/>
      <c r="AE1925" s="6"/>
      <c r="AJ1925" s="6"/>
      <c r="AO1925" s="6"/>
      <c r="AT1925" s="6"/>
      <c r="AY1925" s="6"/>
      <c r="BD1925" s="6"/>
      <c r="BI1925" s="6"/>
      <c r="BN1925" s="6"/>
      <c r="BS1925" s="6"/>
      <c r="BX1925" s="6"/>
      <c r="CC1925" s="6"/>
      <c r="CH1925" s="6"/>
      <c r="CM1925" s="6"/>
      <c r="CR1925" s="6"/>
      <c r="CW1925" s="6"/>
    </row>
    <row r="1926" spans="1:101" x14ac:dyDescent="0.25">
      <c r="A1926" s="27"/>
      <c r="F1926" s="6"/>
      <c r="K1926" s="6"/>
      <c r="P1926" s="6"/>
      <c r="U1926" s="6"/>
      <c r="Z1926" s="6"/>
      <c r="AE1926" s="6"/>
      <c r="AJ1926" s="6"/>
      <c r="AO1926" s="6"/>
      <c r="AT1926" s="6"/>
      <c r="AY1926" s="6"/>
      <c r="BD1926" s="6"/>
      <c r="BI1926" s="6"/>
      <c r="BN1926" s="6"/>
      <c r="BS1926" s="6"/>
      <c r="BX1926" s="6"/>
      <c r="CC1926" s="6"/>
      <c r="CH1926" s="6"/>
      <c r="CM1926" s="6"/>
      <c r="CR1926" s="6"/>
      <c r="CW1926" s="6"/>
    </row>
    <row r="1927" spans="1:101" x14ac:dyDescent="0.25">
      <c r="A1927" s="27"/>
      <c r="F1927" s="6"/>
      <c r="K1927" s="6"/>
      <c r="P1927" s="6"/>
      <c r="U1927" s="6"/>
      <c r="Z1927" s="6"/>
      <c r="AE1927" s="6"/>
      <c r="AJ1927" s="6"/>
      <c r="AO1927" s="6"/>
      <c r="AT1927" s="6"/>
      <c r="AY1927" s="6"/>
      <c r="BD1927" s="6"/>
      <c r="BI1927" s="6"/>
      <c r="BN1927" s="6"/>
      <c r="BS1927" s="6"/>
      <c r="BX1927" s="6"/>
      <c r="CC1927" s="6"/>
      <c r="CH1927" s="6"/>
      <c r="CM1927" s="6"/>
      <c r="CR1927" s="6"/>
      <c r="CW1927" s="6"/>
    </row>
    <row r="1928" spans="1:101" x14ac:dyDescent="0.25">
      <c r="A1928" s="27"/>
      <c r="F1928" s="6"/>
      <c r="K1928" s="6"/>
      <c r="P1928" s="6"/>
      <c r="U1928" s="6"/>
      <c r="Z1928" s="6"/>
      <c r="AE1928" s="6"/>
      <c r="AJ1928" s="6"/>
      <c r="AO1928" s="6"/>
      <c r="AT1928" s="6"/>
      <c r="AY1928" s="6"/>
      <c r="BD1928" s="6"/>
      <c r="BI1928" s="6"/>
      <c r="BN1928" s="6"/>
      <c r="BS1928" s="6"/>
      <c r="BX1928" s="6"/>
      <c r="CC1928" s="6"/>
      <c r="CH1928" s="6"/>
      <c r="CM1928" s="6"/>
      <c r="CR1928" s="6"/>
      <c r="CW1928" s="6"/>
    </row>
    <row r="1929" spans="1:101" x14ac:dyDescent="0.25">
      <c r="A1929" s="27"/>
      <c r="F1929" s="6"/>
      <c r="K1929" s="6"/>
      <c r="P1929" s="6"/>
      <c r="U1929" s="6"/>
      <c r="Z1929" s="6"/>
      <c r="AE1929" s="6"/>
      <c r="AJ1929" s="6"/>
      <c r="AO1929" s="6"/>
      <c r="AT1929" s="6"/>
      <c r="AY1929" s="6"/>
      <c r="BD1929" s="6"/>
      <c r="BI1929" s="6"/>
      <c r="BN1929" s="6"/>
      <c r="BS1929" s="6"/>
      <c r="BX1929" s="6"/>
      <c r="CC1929" s="6"/>
      <c r="CH1929" s="6"/>
      <c r="CM1929" s="6"/>
      <c r="CR1929" s="6"/>
      <c r="CW1929" s="6"/>
    </row>
    <row r="1930" spans="1:101" x14ac:dyDescent="0.25">
      <c r="A1930" s="27"/>
      <c r="F1930" s="6"/>
      <c r="K1930" s="6"/>
      <c r="P1930" s="6"/>
      <c r="U1930" s="6"/>
      <c r="Z1930" s="6"/>
      <c r="AE1930" s="6"/>
      <c r="AJ1930" s="6"/>
      <c r="AO1930" s="6"/>
      <c r="AT1930" s="6"/>
      <c r="AY1930" s="6"/>
      <c r="BD1930" s="6"/>
      <c r="BI1930" s="6"/>
      <c r="BN1930" s="6"/>
      <c r="BS1930" s="6"/>
      <c r="BX1930" s="6"/>
      <c r="CC1930" s="6"/>
      <c r="CH1930" s="6"/>
      <c r="CM1930" s="6"/>
      <c r="CR1930" s="6"/>
      <c r="CW1930" s="6"/>
    </row>
    <row r="1931" spans="1:101" x14ac:dyDescent="0.25">
      <c r="A1931" s="27"/>
      <c r="F1931" s="6"/>
      <c r="K1931" s="6"/>
      <c r="P1931" s="6"/>
      <c r="U1931" s="6"/>
      <c r="Z1931" s="6"/>
      <c r="AE1931" s="6"/>
      <c r="AJ1931" s="6"/>
      <c r="AO1931" s="6"/>
      <c r="AT1931" s="6"/>
      <c r="AY1931" s="6"/>
      <c r="BD1931" s="6"/>
      <c r="BI1931" s="6"/>
      <c r="BN1931" s="6"/>
      <c r="BS1931" s="6"/>
      <c r="BX1931" s="6"/>
      <c r="CC1931" s="6"/>
      <c r="CH1931" s="6"/>
      <c r="CM1931" s="6"/>
      <c r="CR1931" s="6"/>
      <c r="CW1931" s="6"/>
    </row>
    <row r="1932" spans="1:101" x14ac:dyDescent="0.25">
      <c r="A1932" s="27"/>
      <c r="F1932" s="6"/>
      <c r="K1932" s="6"/>
      <c r="P1932" s="6"/>
      <c r="U1932" s="6"/>
      <c r="Z1932" s="6"/>
      <c r="AE1932" s="6"/>
      <c r="AJ1932" s="6"/>
      <c r="AO1932" s="6"/>
      <c r="AT1932" s="6"/>
      <c r="AY1932" s="6"/>
      <c r="BD1932" s="6"/>
      <c r="BI1932" s="6"/>
      <c r="BN1932" s="6"/>
      <c r="BS1932" s="6"/>
      <c r="BX1932" s="6"/>
      <c r="CC1932" s="6"/>
      <c r="CH1932" s="6"/>
      <c r="CM1932" s="6"/>
      <c r="CR1932" s="6"/>
      <c r="CW1932" s="6"/>
    </row>
    <row r="1933" spans="1:101" x14ac:dyDescent="0.25">
      <c r="A1933" s="27"/>
      <c r="F1933" s="6"/>
      <c r="K1933" s="6"/>
      <c r="P1933" s="6"/>
      <c r="U1933" s="6"/>
      <c r="Z1933" s="6"/>
      <c r="AE1933" s="6"/>
      <c r="AJ1933" s="6"/>
      <c r="AO1933" s="6"/>
      <c r="AT1933" s="6"/>
      <c r="AY1933" s="6"/>
      <c r="BD1933" s="6"/>
      <c r="BI1933" s="6"/>
      <c r="BN1933" s="6"/>
      <c r="BS1933" s="6"/>
      <c r="BX1933" s="6"/>
      <c r="CC1933" s="6"/>
      <c r="CH1933" s="6"/>
      <c r="CM1933" s="6"/>
      <c r="CR1933" s="6"/>
      <c r="CW1933" s="6"/>
    </row>
    <row r="1934" spans="1:101" x14ac:dyDescent="0.25">
      <c r="A1934" s="27"/>
      <c r="F1934" s="6"/>
      <c r="K1934" s="6"/>
      <c r="P1934" s="6"/>
      <c r="U1934" s="6"/>
      <c r="Z1934" s="6"/>
      <c r="AE1934" s="6"/>
      <c r="AJ1934" s="6"/>
      <c r="AO1934" s="6"/>
      <c r="AT1934" s="6"/>
      <c r="AY1934" s="6"/>
      <c r="BD1934" s="6"/>
      <c r="BI1934" s="6"/>
      <c r="BN1934" s="6"/>
      <c r="BS1934" s="6"/>
      <c r="BX1934" s="6"/>
      <c r="CC1934" s="6"/>
      <c r="CH1934" s="6"/>
      <c r="CM1934" s="6"/>
      <c r="CR1934" s="6"/>
      <c r="CW1934" s="6"/>
    </row>
    <row r="1935" spans="1:101" x14ac:dyDescent="0.25">
      <c r="A1935" s="27"/>
      <c r="F1935" s="6"/>
      <c r="K1935" s="6"/>
      <c r="P1935" s="6"/>
      <c r="U1935" s="6"/>
      <c r="Z1935" s="6"/>
      <c r="AE1935" s="6"/>
      <c r="AJ1935" s="6"/>
      <c r="AO1935" s="6"/>
      <c r="AT1935" s="6"/>
      <c r="AY1935" s="6"/>
      <c r="BD1935" s="6"/>
      <c r="BI1935" s="6"/>
      <c r="BN1935" s="6"/>
      <c r="BS1935" s="6"/>
      <c r="BX1935" s="6"/>
      <c r="CC1935" s="6"/>
      <c r="CH1935" s="6"/>
      <c r="CM1935" s="6"/>
      <c r="CR1935" s="6"/>
      <c r="CW1935" s="6"/>
    </row>
    <row r="1936" spans="1:101" x14ac:dyDescent="0.25">
      <c r="A1936" s="27"/>
      <c r="F1936" s="6"/>
      <c r="K1936" s="6"/>
      <c r="P1936" s="6"/>
      <c r="U1936" s="6"/>
      <c r="Z1936" s="6"/>
      <c r="AE1936" s="6"/>
      <c r="AJ1936" s="6"/>
      <c r="AO1936" s="6"/>
      <c r="AT1936" s="6"/>
      <c r="AY1936" s="6"/>
      <c r="BD1936" s="6"/>
      <c r="BI1936" s="6"/>
      <c r="BN1936" s="6"/>
      <c r="BS1936" s="6"/>
      <c r="BX1936" s="6"/>
      <c r="CC1936" s="6"/>
      <c r="CH1936" s="6"/>
      <c r="CM1936" s="6"/>
      <c r="CR1936" s="6"/>
      <c r="CW1936" s="6"/>
    </row>
    <row r="1937" spans="1:101" x14ac:dyDescent="0.25">
      <c r="A1937" s="27"/>
      <c r="F1937" s="6"/>
      <c r="K1937" s="6"/>
      <c r="P1937" s="6"/>
      <c r="U1937" s="6"/>
      <c r="Z1937" s="6"/>
      <c r="AE1937" s="6"/>
      <c r="AJ1937" s="6"/>
      <c r="AO1937" s="6"/>
      <c r="AT1937" s="6"/>
      <c r="AY1937" s="6"/>
      <c r="BD1937" s="6"/>
      <c r="BI1937" s="6"/>
      <c r="BN1937" s="6"/>
      <c r="BS1937" s="6"/>
      <c r="BX1937" s="6"/>
      <c r="CC1937" s="6"/>
      <c r="CH1937" s="6"/>
      <c r="CM1937" s="6"/>
      <c r="CR1937" s="6"/>
      <c r="CW1937" s="6"/>
    </row>
    <row r="1938" spans="1:101" x14ac:dyDescent="0.25">
      <c r="A1938" s="27"/>
      <c r="F1938" s="6"/>
      <c r="K1938" s="6"/>
      <c r="P1938" s="6"/>
      <c r="U1938" s="6"/>
      <c r="Z1938" s="6"/>
      <c r="AE1938" s="6"/>
      <c r="AJ1938" s="6"/>
      <c r="AO1938" s="6"/>
      <c r="AT1938" s="6"/>
      <c r="AY1938" s="6"/>
      <c r="BD1938" s="6"/>
      <c r="BI1938" s="6"/>
      <c r="BN1938" s="6"/>
      <c r="BS1938" s="6"/>
      <c r="BX1938" s="6"/>
      <c r="CC1938" s="6"/>
      <c r="CH1938" s="6"/>
      <c r="CM1938" s="6"/>
      <c r="CR1938" s="6"/>
      <c r="CW1938" s="6"/>
    </row>
    <row r="1939" spans="1:101" x14ac:dyDescent="0.25">
      <c r="A1939" s="27"/>
      <c r="F1939" s="6"/>
      <c r="K1939" s="6"/>
      <c r="P1939" s="6"/>
      <c r="U1939" s="6"/>
      <c r="Z1939" s="6"/>
      <c r="AE1939" s="6"/>
      <c r="AJ1939" s="6"/>
      <c r="AO1939" s="6"/>
      <c r="AT1939" s="6"/>
      <c r="AY1939" s="6"/>
      <c r="BD1939" s="6"/>
      <c r="BI1939" s="6"/>
      <c r="BN1939" s="6"/>
      <c r="BS1939" s="6"/>
      <c r="BX1939" s="6"/>
      <c r="CC1939" s="6"/>
      <c r="CH1939" s="6"/>
      <c r="CM1939" s="6"/>
      <c r="CR1939" s="6"/>
      <c r="CW1939" s="6"/>
    </row>
    <row r="1940" spans="1:101" x14ac:dyDescent="0.25">
      <c r="A1940" s="27"/>
      <c r="F1940" s="6"/>
      <c r="K1940" s="6"/>
      <c r="P1940" s="6"/>
      <c r="U1940" s="6"/>
      <c r="Z1940" s="6"/>
      <c r="AE1940" s="6"/>
      <c r="AJ1940" s="6"/>
      <c r="AO1940" s="6"/>
      <c r="AT1940" s="6"/>
      <c r="AY1940" s="6"/>
      <c r="BD1940" s="6"/>
      <c r="BI1940" s="6"/>
      <c r="BN1940" s="6"/>
      <c r="BS1940" s="6"/>
      <c r="BX1940" s="6"/>
      <c r="CC1940" s="6"/>
      <c r="CH1940" s="6"/>
      <c r="CM1940" s="6"/>
      <c r="CR1940" s="6"/>
      <c r="CW1940" s="6"/>
    </row>
    <row r="1941" spans="1:101" x14ac:dyDescent="0.25">
      <c r="A1941" s="27"/>
      <c r="F1941" s="6"/>
      <c r="K1941" s="6"/>
      <c r="P1941" s="6"/>
      <c r="U1941" s="6"/>
      <c r="Z1941" s="6"/>
      <c r="AE1941" s="6"/>
      <c r="AJ1941" s="6"/>
      <c r="AO1941" s="6"/>
      <c r="AT1941" s="6"/>
      <c r="AY1941" s="6"/>
      <c r="BD1941" s="6"/>
      <c r="BI1941" s="6"/>
      <c r="BN1941" s="6"/>
      <c r="BS1941" s="6"/>
      <c r="BX1941" s="6"/>
      <c r="CC1941" s="6"/>
      <c r="CH1941" s="6"/>
      <c r="CM1941" s="6"/>
      <c r="CR1941" s="6"/>
      <c r="CW1941" s="6"/>
    </row>
    <row r="1942" spans="1:101" x14ac:dyDescent="0.25">
      <c r="A1942" s="27"/>
      <c r="F1942" s="6"/>
      <c r="K1942" s="6"/>
      <c r="P1942" s="6"/>
      <c r="U1942" s="6"/>
      <c r="Z1942" s="6"/>
      <c r="AE1942" s="6"/>
      <c r="AJ1942" s="6"/>
      <c r="AO1942" s="6"/>
      <c r="AT1942" s="6"/>
      <c r="AY1942" s="6"/>
      <c r="BD1942" s="6"/>
      <c r="BI1942" s="6"/>
      <c r="BN1942" s="6"/>
      <c r="BS1942" s="6"/>
      <c r="BX1942" s="6"/>
      <c r="CC1942" s="6"/>
      <c r="CH1942" s="6"/>
      <c r="CM1942" s="6"/>
      <c r="CR1942" s="6"/>
      <c r="CW1942" s="6"/>
    </row>
    <row r="1943" spans="1:101" x14ac:dyDescent="0.25">
      <c r="A1943" s="27"/>
      <c r="F1943" s="6"/>
      <c r="K1943" s="6"/>
      <c r="P1943" s="6"/>
      <c r="U1943" s="6"/>
      <c r="Z1943" s="6"/>
      <c r="AE1943" s="6"/>
      <c r="AJ1943" s="6"/>
      <c r="AO1943" s="6"/>
      <c r="AT1943" s="6"/>
      <c r="AY1943" s="6"/>
      <c r="BD1943" s="6"/>
      <c r="BI1943" s="6"/>
      <c r="BN1943" s="6"/>
      <c r="BS1943" s="6"/>
      <c r="BX1943" s="6"/>
      <c r="CC1943" s="6"/>
      <c r="CH1943" s="6"/>
      <c r="CM1943" s="6"/>
      <c r="CR1943" s="6"/>
      <c r="CW1943" s="6"/>
    </row>
    <row r="1944" spans="1:101" x14ac:dyDescent="0.25">
      <c r="A1944" s="27"/>
      <c r="F1944" s="6"/>
      <c r="K1944" s="6"/>
      <c r="P1944" s="6"/>
      <c r="U1944" s="6"/>
      <c r="Z1944" s="6"/>
      <c r="AE1944" s="6"/>
      <c r="AJ1944" s="6"/>
      <c r="AO1944" s="6"/>
      <c r="AT1944" s="6"/>
      <c r="AY1944" s="6"/>
      <c r="BD1944" s="6"/>
      <c r="BI1944" s="6"/>
      <c r="BN1944" s="6"/>
      <c r="BS1944" s="6"/>
      <c r="BX1944" s="6"/>
      <c r="CC1944" s="6"/>
      <c r="CH1944" s="6"/>
      <c r="CM1944" s="6"/>
      <c r="CR1944" s="6"/>
      <c r="CW1944" s="6"/>
    </row>
    <row r="1945" spans="1:101" x14ac:dyDescent="0.25">
      <c r="A1945" s="27"/>
      <c r="F1945" s="6"/>
      <c r="K1945" s="6"/>
      <c r="P1945" s="6"/>
      <c r="U1945" s="6"/>
      <c r="Z1945" s="6"/>
      <c r="AE1945" s="6"/>
      <c r="AJ1945" s="6"/>
      <c r="AO1945" s="6"/>
      <c r="AT1945" s="6"/>
      <c r="AY1945" s="6"/>
      <c r="BD1945" s="6"/>
      <c r="BI1945" s="6"/>
      <c r="BN1945" s="6"/>
      <c r="BS1945" s="6"/>
      <c r="BX1945" s="6"/>
      <c r="CC1945" s="6"/>
      <c r="CH1945" s="6"/>
      <c r="CM1945" s="6"/>
      <c r="CR1945" s="6"/>
      <c r="CW1945" s="6"/>
    </row>
    <row r="1946" spans="1:101" x14ac:dyDescent="0.25">
      <c r="A1946" s="27"/>
      <c r="F1946" s="6"/>
      <c r="K1946" s="6"/>
      <c r="P1946" s="6"/>
      <c r="U1946" s="6"/>
      <c r="Z1946" s="6"/>
      <c r="AE1946" s="6"/>
      <c r="AJ1946" s="6"/>
      <c r="AO1946" s="6"/>
      <c r="AT1946" s="6"/>
      <c r="AY1946" s="6"/>
      <c r="BD1946" s="6"/>
      <c r="BI1946" s="6"/>
      <c r="BN1946" s="6"/>
      <c r="BS1946" s="6"/>
      <c r="BX1946" s="6"/>
      <c r="CC1946" s="6"/>
      <c r="CH1946" s="6"/>
      <c r="CM1946" s="6"/>
      <c r="CR1946" s="6"/>
      <c r="CW1946" s="6"/>
    </row>
    <row r="1947" spans="1:101" x14ac:dyDescent="0.25">
      <c r="A1947" s="27"/>
      <c r="F1947" s="6"/>
      <c r="K1947" s="6"/>
      <c r="P1947" s="6"/>
      <c r="U1947" s="6"/>
      <c r="Z1947" s="6"/>
      <c r="AE1947" s="6"/>
      <c r="AJ1947" s="6"/>
      <c r="AO1947" s="6"/>
      <c r="AT1947" s="6"/>
      <c r="AY1947" s="6"/>
      <c r="BD1947" s="6"/>
      <c r="BI1947" s="6"/>
      <c r="BN1947" s="6"/>
      <c r="BS1947" s="6"/>
      <c r="BX1947" s="6"/>
      <c r="CC1947" s="6"/>
      <c r="CH1947" s="6"/>
      <c r="CM1947" s="6"/>
      <c r="CR1947" s="6"/>
      <c r="CW1947" s="6"/>
    </row>
    <row r="1948" spans="1:101" x14ac:dyDescent="0.25">
      <c r="A1948" s="27"/>
      <c r="F1948" s="6"/>
      <c r="K1948" s="6"/>
      <c r="P1948" s="6"/>
      <c r="U1948" s="6"/>
      <c r="Z1948" s="6"/>
      <c r="AE1948" s="6"/>
      <c r="AJ1948" s="6"/>
      <c r="AO1948" s="6"/>
      <c r="AT1948" s="6"/>
      <c r="AY1948" s="6"/>
      <c r="BD1948" s="6"/>
      <c r="BI1948" s="6"/>
      <c r="BN1948" s="6"/>
      <c r="BS1948" s="6"/>
      <c r="BX1948" s="6"/>
      <c r="CC1948" s="6"/>
      <c r="CH1948" s="6"/>
      <c r="CM1948" s="6"/>
      <c r="CR1948" s="6"/>
      <c r="CW1948" s="6"/>
    </row>
    <row r="1949" spans="1:101" x14ac:dyDescent="0.25">
      <c r="A1949" s="27"/>
      <c r="F1949" s="6"/>
      <c r="K1949" s="6"/>
      <c r="P1949" s="6"/>
      <c r="U1949" s="6"/>
      <c r="Z1949" s="6"/>
      <c r="AE1949" s="6"/>
      <c r="AJ1949" s="6"/>
      <c r="AO1949" s="6"/>
      <c r="AT1949" s="6"/>
      <c r="AY1949" s="6"/>
      <c r="BD1949" s="6"/>
      <c r="BI1949" s="6"/>
      <c r="BN1949" s="6"/>
      <c r="BS1949" s="6"/>
      <c r="BX1949" s="6"/>
      <c r="CC1949" s="6"/>
      <c r="CH1949" s="6"/>
      <c r="CM1949" s="6"/>
      <c r="CR1949" s="6"/>
      <c r="CW1949" s="6"/>
    </row>
    <row r="1950" spans="1:101" x14ac:dyDescent="0.25">
      <c r="A1950" s="27"/>
      <c r="F1950" s="6"/>
      <c r="K1950" s="6"/>
      <c r="P1950" s="6"/>
      <c r="U1950" s="6"/>
      <c r="Z1950" s="6"/>
      <c r="AE1950" s="6"/>
      <c r="AJ1950" s="6"/>
      <c r="AO1950" s="6"/>
      <c r="AT1950" s="6"/>
      <c r="AY1950" s="6"/>
      <c r="BD1950" s="6"/>
      <c r="BI1950" s="6"/>
      <c r="BN1950" s="6"/>
      <c r="BS1950" s="6"/>
      <c r="BX1950" s="6"/>
      <c r="CC1950" s="6"/>
      <c r="CH1950" s="6"/>
      <c r="CM1950" s="6"/>
      <c r="CR1950" s="6"/>
      <c r="CW1950" s="6"/>
    </row>
    <row r="1951" spans="1:101" x14ac:dyDescent="0.25">
      <c r="A1951" s="27"/>
      <c r="F1951" s="6"/>
      <c r="K1951" s="6"/>
      <c r="P1951" s="6"/>
      <c r="U1951" s="6"/>
      <c r="Z1951" s="6"/>
      <c r="AE1951" s="6"/>
      <c r="AJ1951" s="6"/>
      <c r="AO1951" s="6"/>
      <c r="AT1951" s="6"/>
      <c r="AY1951" s="6"/>
      <c r="BD1951" s="6"/>
      <c r="BI1951" s="6"/>
      <c r="BN1951" s="6"/>
      <c r="BS1951" s="6"/>
      <c r="BX1951" s="6"/>
      <c r="CC1951" s="6"/>
      <c r="CH1951" s="6"/>
      <c r="CM1951" s="6"/>
      <c r="CR1951" s="6"/>
      <c r="CW1951" s="6"/>
    </row>
    <row r="1952" spans="1:101" x14ac:dyDescent="0.25">
      <c r="A1952" s="27"/>
      <c r="F1952" s="6"/>
      <c r="K1952" s="6"/>
      <c r="P1952" s="6"/>
      <c r="U1952" s="6"/>
      <c r="Z1952" s="6"/>
      <c r="AE1952" s="6"/>
      <c r="AJ1952" s="6"/>
      <c r="AO1952" s="6"/>
      <c r="AT1952" s="6"/>
      <c r="AY1952" s="6"/>
      <c r="BD1952" s="6"/>
      <c r="BI1952" s="6"/>
      <c r="BN1952" s="6"/>
      <c r="BS1952" s="6"/>
      <c r="BX1952" s="6"/>
      <c r="CC1952" s="6"/>
      <c r="CH1952" s="6"/>
      <c r="CM1952" s="6"/>
      <c r="CR1952" s="6"/>
      <c r="CW1952" s="6"/>
    </row>
    <row r="1953" spans="1:101" x14ac:dyDescent="0.25">
      <c r="A1953" s="27"/>
      <c r="F1953" s="6"/>
      <c r="K1953" s="6"/>
      <c r="P1953" s="6"/>
      <c r="U1953" s="6"/>
      <c r="Z1953" s="6"/>
      <c r="AE1953" s="6"/>
      <c r="AJ1953" s="6"/>
      <c r="AO1953" s="6"/>
      <c r="AT1953" s="6"/>
      <c r="AY1953" s="6"/>
      <c r="BD1953" s="6"/>
      <c r="BI1953" s="6"/>
      <c r="BN1953" s="6"/>
      <c r="BS1953" s="6"/>
      <c r="BX1953" s="6"/>
      <c r="CC1953" s="6"/>
      <c r="CH1953" s="6"/>
      <c r="CM1953" s="6"/>
      <c r="CR1953" s="6"/>
      <c r="CW1953" s="6"/>
    </row>
    <row r="1954" spans="1:101" x14ac:dyDescent="0.25">
      <c r="A1954" s="27"/>
      <c r="F1954" s="6"/>
      <c r="K1954" s="6"/>
      <c r="P1954" s="6"/>
      <c r="U1954" s="6"/>
      <c r="Z1954" s="6"/>
      <c r="AE1954" s="6"/>
      <c r="AJ1954" s="6"/>
      <c r="AO1954" s="6"/>
      <c r="AT1954" s="6"/>
      <c r="AY1954" s="6"/>
      <c r="BD1954" s="6"/>
      <c r="BI1954" s="6"/>
      <c r="BN1954" s="6"/>
      <c r="BS1954" s="6"/>
      <c r="BX1954" s="6"/>
      <c r="CC1954" s="6"/>
      <c r="CH1954" s="6"/>
      <c r="CM1954" s="6"/>
      <c r="CR1954" s="6"/>
      <c r="CW1954" s="6"/>
    </row>
    <row r="1955" spans="1:101" x14ac:dyDescent="0.25">
      <c r="A1955" s="27"/>
      <c r="F1955" s="6"/>
      <c r="K1955" s="6"/>
      <c r="P1955" s="6"/>
      <c r="U1955" s="6"/>
      <c r="Z1955" s="6"/>
      <c r="AE1955" s="6"/>
      <c r="AJ1955" s="6"/>
      <c r="AO1955" s="6"/>
      <c r="AT1955" s="6"/>
      <c r="AY1955" s="6"/>
      <c r="BD1955" s="6"/>
      <c r="BI1955" s="6"/>
      <c r="BN1955" s="6"/>
      <c r="BS1955" s="6"/>
      <c r="BX1955" s="6"/>
      <c r="CC1955" s="6"/>
      <c r="CH1955" s="6"/>
      <c r="CM1955" s="6"/>
      <c r="CR1955" s="6"/>
      <c r="CW1955" s="6"/>
    </row>
    <row r="1956" spans="1:101" x14ac:dyDescent="0.25">
      <c r="A1956" s="27"/>
      <c r="F1956" s="6"/>
      <c r="K1956" s="6"/>
      <c r="P1956" s="6"/>
      <c r="U1956" s="6"/>
      <c r="Z1956" s="6"/>
      <c r="AE1956" s="6"/>
      <c r="AJ1956" s="6"/>
      <c r="AO1956" s="6"/>
      <c r="AT1956" s="6"/>
      <c r="AY1956" s="6"/>
      <c r="BD1956" s="6"/>
      <c r="BI1956" s="6"/>
      <c r="BN1956" s="6"/>
      <c r="BS1956" s="6"/>
      <c r="BX1956" s="6"/>
      <c r="CC1956" s="6"/>
      <c r="CH1956" s="6"/>
      <c r="CM1956" s="6"/>
      <c r="CR1956" s="6"/>
      <c r="CW1956" s="6"/>
    </row>
    <row r="1957" spans="1:101" x14ac:dyDescent="0.25">
      <c r="A1957" s="27"/>
      <c r="F1957" s="6"/>
      <c r="K1957" s="6"/>
      <c r="P1957" s="6"/>
      <c r="U1957" s="6"/>
      <c r="Z1957" s="6"/>
      <c r="AE1957" s="6"/>
      <c r="AJ1957" s="6"/>
      <c r="AO1957" s="6"/>
      <c r="AT1957" s="6"/>
      <c r="AY1957" s="6"/>
      <c r="BD1957" s="6"/>
      <c r="BI1957" s="6"/>
      <c r="BN1957" s="6"/>
      <c r="BS1957" s="6"/>
      <c r="BX1957" s="6"/>
      <c r="CC1957" s="6"/>
      <c r="CH1957" s="6"/>
      <c r="CM1957" s="6"/>
      <c r="CR1957" s="6"/>
      <c r="CW1957" s="6"/>
    </row>
    <row r="1958" spans="1:101" x14ac:dyDescent="0.25">
      <c r="A1958" s="27"/>
      <c r="F1958" s="6"/>
      <c r="K1958" s="6"/>
      <c r="P1958" s="6"/>
      <c r="U1958" s="6"/>
      <c r="Z1958" s="6"/>
      <c r="AE1958" s="6"/>
      <c r="AJ1958" s="6"/>
      <c r="AO1958" s="6"/>
      <c r="AT1958" s="6"/>
      <c r="AY1958" s="6"/>
      <c r="BD1958" s="6"/>
      <c r="BI1958" s="6"/>
      <c r="BN1958" s="6"/>
      <c r="BS1958" s="6"/>
      <c r="BX1958" s="6"/>
      <c r="CC1958" s="6"/>
      <c r="CH1958" s="6"/>
      <c r="CM1958" s="6"/>
      <c r="CR1958" s="6"/>
      <c r="CW1958" s="6"/>
    </row>
    <row r="1959" spans="1:101" x14ac:dyDescent="0.25">
      <c r="A1959" s="27"/>
      <c r="F1959" s="6"/>
      <c r="K1959" s="6"/>
      <c r="P1959" s="6"/>
      <c r="U1959" s="6"/>
      <c r="Z1959" s="6"/>
      <c r="AE1959" s="6"/>
      <c r="AJ1959" s="6"/>
      <c r="AO1959" s="6"/>
      <c r="AT1959" s="6"/>
      <c r="AY1959" s="6"/>
      <c r="BD1959" s="6"/>
      <c r="BI1959" s="6"/>
      <c r="BN1959" s="6"/>
      <c r="BS1959" s="6"/>
      <c r="BX1959" s="6"/>
      <c r="CC1959" s="6"/>
      <c r="CH1959" s="6"/>
      <c r="CM1959" s="6"/>
      <c r="CR1959" s="6"/>
      <c r="CW1959" s="6"/>
    </row>
    <row r="1960" spans="1:101" x14ac:dyDescent="0.25">
      <c r="A1960" s="27"/>
      <c r="F1960" s="6"/>
      <c r="K1960" s="6"/>
      <c r="P1960" s="6"/>
      <c r="U1960" s="6"/>
      <c r="Z1960" s="6"/>
      <c r="AE1960" s="6"/>
      <c r="AJ1960" s="6"/>
      <c r="AO1960" s="6"/>
      <c r="AT1960" s="6"/>
      <c r="AY1960" s="6"/>
      <c r="BD1960" s="6"/>
      <c r="BI1960" s="6"/>
      <c r="BN1960" s="6"/>
      <c r="BS1960" s="6"/>
      <c r="BX1960" s="6"/>
      <c r="CC1960" s="6"/>
      <c r="CH1960" s="6"/>
      <c r="CM1960" s="6"/>
      <c r="CR1960" s="6"/>
      <c r="CW1960" s="6"/>
    </row>
    <row r="1961" spans="1:101" x14ac:dyDescent="0.25">
      <c r="A1961" s="27"/>
      <c r="F1961" s="6"/>
      <c r="K1961" s="6"/>
      <c r="P1961" s="6"/>
      <c r="U1961" s="6"/>
      <c r="Z1961" s="6"/>
      <c r="AE1961" s="6"/>
      <c r="AJ1961" s="6"/>
      <c r="AO1961" s="6"/>
      <c r="AT1961" s="6"/>
      <c r="AY1961" s="6"/>
      <c r="BD1961" s="6"/>
      <c r="BI1961" s="6"/>
      <c r="BN1961" s="6"/>
      <c r="BS1961" s="6"/>
      <c r="BX1961" s="6"/>
      <c r="CC1961" s="6"/>
      <c r="CH1961" s="6"/>
      <c r="CM1961" s="6"/>
      <c r="CR1961" s="6"/>
      <c r="CW1961" s="6"/>
    </row>
    <row r="1962" spans="1:101" x14ac:dyDescent="0.25">
      <c r="A1962" s="27"/>
      <c r="F1962" s="6"/>
      <c r="K1962" s="6"/>
      <c r="P1962" s="6"/>
      <c r="U1962" s="6"/>
      <c r="Z1962" s="6"/>
      <c r="AE1962" s="6"/>
      <c r="AJ1962" s="6"/>
      <c r="AO1962" s="6"/>
      <c r="AT1962" s="6"/>
      <c r="AY1962" s="6"/>
      <c r="BD1962" s="6"/>
      <c r="BI1962" s="6"/>
      <c r="BN1962" s="6"/>
      <c r="BS1962" s="6"/>
      <c r="BX1962" s="6"/>
      <c r="CC1962" s="6"/>
      <c r="CH1962" s="6"/>
      <c r="CM1962" s="6"/>
      <c r="CR1962" s="6"/>
      <c r="CW1962" s="6"/>
    </row>
    <row r="1963" spans="1:101" x14ac:dyDescent="0.25">
      <c r="A1963" s="27"/>
      <c r="F1963" s="6"/>
      <c r="K1963" s="6"/>
      <c r="P1963" s="6"/>
      <c r="U1963" s="6"/>
      <c r="Z1963" s="6"/>
      <c r="AE1963" s="6"/>
      <c r="AJ1963" s="6"/>
      <c r="AO1963" s="6"/>
      <c r="AT1963" s="6"/>
      <c r="AY1963" s="6"/>
      <c r="BD1963" s="6"/>
      <c r="BI1963" s="6"/>
      <c r="BN1963" s="6"/>
      <c r="BS1963" s="6"/>
      <c r="BX1963" s="6"/>
      <c r="CC1963" s="6"/>
      <c r="CH1963" s="6"/>
      <c r="CM1963" s="6"/>
      <c r="CR1963" s="6"/>
      <c r="CW1963" s="6"/>
    </row>
    <row r="1964" spans="1:101" x14ac:dyDescent="0.25">
      <c r="A1964" s="27"/>
      <c r="F1964" s="6"/>
      <c r="K1964" s="6"/>
      <c r="P1964" s="6"/>
      <c r="U1964" s="6"/>
      <c r="Z1964" s="6"/>
      <c r="AE1964" s="6"/>
      <c r="AJ1964" s="6"/>
      <c r="AO1964" s="6"/>
      <c r="AT1964" s="6"/>
      <c r="AY1964" s="6"/>
      <c r="BD1964" s="6"/>
      <c r="BI1964" s="6"/>
      <c r="BN1964" s="6"/>
      <c r="BS1964" s="6"/>
      <c r="BX1964" s="6"/>
      <c r="CC1964" s="6"/>
      <c r="CH1964" s="6"/>
      <c r="CM1964" s="6"/>
      <c r="CR1964" s="6"/>
      <c r="CW1964" s="6"/>
    </row>
    <row r="1965" spans="1:101" x14ac:dyDescent="0.25">
      <c r="A1965" s="27"/>
      <c r="F1965" s="6"/>
      <c r="K1965" s="6"/>
      <c r="P1965" s="6"/>
      <c r="U1965" s="6"/>
      <c r="Z1965" s="6"/>
      <c r="AE1965" s="6"/>
      <c r="AJ1965" s="6"/>
      <c r="AO1965" s="6"/>
      <c r="AT1965" s="6"/>
      <c r="AY1965" s="6"/>
      <c r="BD1965" s="6"/>
      <c r="BI1965" s="6"/>
      <c r="BN1965" s="6"/>
      <c r="BS1965" s="6"/>
      <c r="BX1965" s="6"/>
      <c r="CC1965" s="6"/>
      <c r="CH1965" s="6"/>
      <c r="CM1965" s="6"/>
      <c r="CR1965" s="6"/>
      <c r="CW1965" s="6"/>
    </row>
    <row r="1966" spans="1:101" x14ac:dyDescent="0.25">
      <c r="A1966" s="27"/>
      <c r="F1966" s="6"/>
      <c r="K1966" s="6"/>
      <c r="P1966" s="6"/>
      <c r="U1966" s="6"/>
      <c r="Z1966" s="6"/>
      <c r="AE1966" s="6"/>
      <c r="AJ1966" s="6"/>
      <c r="AO1966" s="6"/>
      <c r="AT1966" s="6"/>
      <c r="AY1966" s="6"/>
      <c r="BD1966" s="6"/>
      <c r="BI1966" s="6"/>
      <c r="BN1966" s="6"/>
      <c r="BS1966" s="6"/>
      <c r="BX1966" s="6"/>
      <c r="CC1966" s="6"/>
      <c r="CH1966" s="6"/>
      <c r="CM1966" s="6"/>
      <c r="CR1966" s="6"/>
      <c r="CW1966" s="6"/>
    </row>
    <row r="1967" spans="1:101" x14ac:dyDescent="0.25">
      <c r="A1967" s="27"/>
      <c r="F1967" s="6"/>
      <c r="K1967" s="6"/>
      <c r="P1967" s="6"/>
      <c r="U1967" s="6"/>
      <c r="Z1967" s="6"/>
      <c r="AE1967" s="6"/>
      <c r="AJ1967" s="6"/>
      <c r="AO1967" s="6"/>
      <c r="AT1967" s="6"/>
      <c r="AY1967" s="6"/>
      <c r="BD1967" s="6"/>
      <c r="BI1967" s="6"/>
      <c r="BN1967" s="6"/>
      <c r="BS1967" s="6"/>
      <c r="BX1967" s="6"/>
      <c r="CC1967" s="6"/>
      <c r="CH1967" s="6"/>
      <c r="CM1967" s="6"/>
      <c r="CR1967" s="6"/>
      <c r="CW1967" s="6"/>
    </row>
    <row r="1968" spans="1:101" x14ac:dyDescent="0.25">
      <c r="A1968" s="27"/>
      <c r="F1968" s="6"/>
      <c r="K1968" s="6"/>
      <c r="P1968" s="6"/>
      <c r="U1968" s="6"/>
      <c r="Z1968" s="6"/>
      <c r="AE1968" s="6"/>
      <c r="AJ1968" s="6"/>
      <c r="AO1968" s="6"/>
      <c r="AT1968" s="6"/>
      <c r="AY1968" s="6"/>
      <c r="BD1968" s="6"/>
      <c r="BI1968" s="6"/>
      <c r="BN1968" s="6"/>
      <c r="BS1968" s="6"/>
      <c r="BX1968" s="6"/>
      <c r="CC1968" s="6"/>
      <c r="CH1968" s="6"/>
      <c r="CM1968" s="6"/>
      <c r="CR1968" s="6"/>
      <c r="CW1968" s="6"/>
    </row>
    <row r="1969" spans="1:101" x14ac:dyDescent="0.25">
      <c r="A1969" s="27"/>
      <c r="F1969" s="6"/>
      <c r="K1969" s="6"/>
      <c r="P1969" s="6"/>
      <c r="U1969" s="6"/>
      <c r="Z1969" s="6"/>
      <c r="AE1969" s="6"/>
      <c r="AJ1969" s="6"/>
      <c r="AO1969" s="6"/>
      <c r="AT1969" s="6"/>
      <c r="AY1969" s="6"/>
      <c r="BD1969" s="6"/>
      <c r="BI1969" s="6"/>
      <c r="BN1969" s="6"/>
      <c r="BS1969" s="6"/>
      <c r="BX1969" s="6"/>
      <c r="CC1969" s="6"/>
      <c r="CH1969" s="6"/>
      <c r="CM1969" s="6"/>
      <c r="CR1969" s="6"/>
      <c r="CW1969" s="6"/>
    </row>
    <row r="1970" spans="1:101" x14ac:dyDescent="0.25">
      <c r="A1970" s="27"/>
      <c r="F1970" s="6"/>
      <c r="K1970" s="6"/>
      <c r="P1970" s="6"/>
      <c r="U1970" s="6"/>
      <c r="Z1970" s="6"/>
      <c r="AE1970" s="6"/>
      <c r="AJ1970" s="6"/>
      <c r="AO1970" s="6"/>
      <c r="AT1970" s="6"/>
      <c r="AY1970" s="6"/>
      <c r="BD1970" s="6"/>
      <c r="BI1970" s="6"/>
      <c r="BN1970" s="6"/>
      <c r="BS1970" s="6"/>
      <c r="BX1970" s="6"/>
      <c r="CC1970" s="6"/>
      <c r="CH1970" s="6"/>
      <c r="CM1970" s="6"/>
      <c r="CR1970" s="6"/>
      <c r="CW1970" s="6"/>
    </row>
    <row r="1971" spans="1:101" x14ac:dyDescent="0.25">
      <c r="A1971" s="27"/>
      <c r="F1971" s="6"/>
      <c r="K1971" s="6"/>
      <c r="P1971" s="6"/>
      <c r="U1971" s="6"/>
      <c r="Z1971" s="6"/>
      <c r="AE1971" s="6"/>
      <c r="AJ1971" s="6"/>
      <c r="AO1971" s="6"/>
      <c r="AT1971" s="6"/>
      <c r="AY1971" s="6"/>
      <c r="BD1971" s="6"/>
      <c r="BI1971" s="6"/>
      <c r="BN1971" s="6"/>
      <c r="BS1971" s="6"/>
      <c r="BX1971" s="6"/>
      <c r="CC1971" s="6"/>
      <c r="CH1971" s="6"/>
      <c r="CM1971" s="6"/>
      <c r="CR1971" s="6"/>
      <c r="CW1971" s="6"/>
    </row>
    <row r="1972" spans="1:101" x14ac:dyDescent="0.25">
      <c r="A1972" s="27"/>
      <c r="F1972" s="6"/>
      <c r="K1972" s="6"/>
      <c r="P1972" s="6"/>
      <c r="U1972" s="6"/>
      <c r="Z1972" s="6"/>
      <c r="AE1972" s="6"/>
      <c r="AJ1972" s="6"/>
      <c r="AO1972" s="6"/>
      <c r="AT1972" s="6"/>
      <c r="AY1972" s="6"/>
      <c r="BD1972" s="6"/>
      <c r="BI1972" s="6"/>
      <c r="BN1972" s="6"/>
      <c r="BS1972" s="6"/>
      <c r="BX1972" s="6"/>
      <c r="CC1972" s="6"/>
      <c r="CH1972" s="6"/>
      <c r="CM1972" s="6"/>
      <c r="CR1972" s="6"/>
      <c r="CW1972" s="6"/>
    </row>
    <row r="1973" spans="1:101" x14ac:dyDescent="0.25">
      <c r="A1973" s="27"/>
      <c r="F1973" s="6"/>
      <c r="K1973" s="6"/>
      <c r="P1973" s="6"/>
      <c r="U1973" s="6"/>
      <c r="Z1973" s="6"/>
      <c r="AE1973" s="6"/>
      <c r="AJ1973" s="6"/>
      <c r="AO1973" s="6"/>
      <c r="AT1973" s="6"/>
      <c r="AY1973" s="6"/>
      <c r="BD1973" s="6"/>
      <c r="BI1973" s="6"/>
      <c r="BN1973" s="6"/>
      <c r="BS1973" s="6"/>
      <c r="BX1973" s="6"/>
      <c r="CC1973" s="6"/>
      <c r="CH1973" s="6"/>
      <c r="CM1973" s="6"/>
      <c r="CR1973" s="6"/>
      <c r="CW1973" s="6"/>
    </row>
    <row r="1974" spans="1:101" x14ac:dyDescent="0.25">
      <c r="A1974" s="27"/>
      <c r="F1974" s="6"/>
      <c r="K1974" s="6"/>
      <c r="P1974" s="6"/>
      <c r="U1974" s="6"/>
      <c r="Z1974" s="6"/>
      <c r="AE1974" s="6"/>
      <c r="AJ1974" s="6"/>
      <c r="AO1974" s="6"/>
      <c r="AT1974" s="6"/>
      <c r="AY1974" s="6"/>
      <c r="BD1974" s="6"/>
      <c r="BI1974" s="6"/>
      <c r="BN1974" s="6"/>
      <c r="BS1974" s="6"/>
      <c r="BX1974" s="6"/>
      <c r="CC1974" s="6"/>
      <c r="CH1974" s="6"/>
      <c r="CM1974" s="6"/>
      <c r="CR1974" s="6"/>
      <c r="CW1974" s="6"/>
    </row>
    <row r="1975" spans="1:101" x14ac:dyDescent="0.25">
      <c r="A1975" s="27"/>
      <c r="F1975" s="6"/>
      <c r="K1975" s="6"/>
      <c r="P1975" s="6"/>
      <c r="U1975" s="6"/>
      <c r="Z1975" s="6"/>
      <c r="AE1975" s="6"/>
      <c r="AJ1975" s="6"/>
      <c r="AO1975" s="6"/>
      <c r="AT1975" s="6"/>
      <c r="AY1975" s="6"/>
      <c r="BD1975" s="6"/>
      <c r="BI1975" s="6"/>
      <c r="BN1975" s="6"/>
      <c r="BS1975" s="6"/>
      <c r="BX1975" s="6"/>
      <c r="CC1975" s="6"/>
      <c r="CH1975" s="6"/>
      <c r="CM1975" s="6"/>
      <c r="CR1975" s="6"/>
      <c r="CW1975" s="6"/>
    </row>
    <row r="1976" spans="1:101" x14ac:dyDescent="0.25">
      <c r="A1976" s="27"/>
      <c r="F1976" s="6"/>
      <c r="K1976" s="6"/>
      <c r="P1976" s="6"/>
      <c r="U1976" s="6"/>
      <c r="Z1976" s="6"/>
      <c r="AE1976" s="6"/>
      <c r="AJ1976" s="6"/>
      <c r="AO1976" s="6"/>
      <c r="AT1976" s="6"/>
      <c r="AY1976" s="6"/>
      <c r="BD1976" s="6"/>
      <c r="BI1976" s="6"/>
      <c r="BN1976" s="6"/>
      <c r="BS1976" s="6"/>
      <c r="BX1976" s="6"/>
      <c r="CC1976" s="6"/>
      <c r="CH1976" s="6"/>
      <c r="CM1976" s="6"/>
      <c r="CR1976" s="6"/>
      <c r="CW1976" s="6"/>
    </row>
    <row r="1977" spans="1:101" x14ac:dyDescent="0.25">
      <c r="A1977" s="27"/>
      <c r="F1977" s="6"/>
      <c r="K1977" s="6"/>
      <c r="P1977" s="6"/>
      <c r="U1977" s="6"/>
      <c r="Z1977" s="6"/>
      <c r="AE1977" s="6"/>
      <c r="AJ1977" s="6"/>
      <c r="AO1977" s="6"/>
      <c r="AT1977" s="6"/>
      <c r="AY1977" s="6"/>
      <c r="BD1977" s="6"/>
      <c r="BI1977" s="6"/>
      <c r="BN1977" s="6"/>
      <c r="BS1977" s="6"/>
      <c r="BX1977" s="6"/>
      <c r="CC1977" s="6"/>
      <c r="CH1977" s="6"/>
      <c r="CM1977" s="6"/>
      <c r="CR1977" s="6"/>
      <c r="CW1977" s="6"/>
    </row>
    <row r="1978" spans="1:101" x14ac:dyDescent="0.25">
      <c r="A1978" s="27"/>
      <c r="F1978" s="6"/>
      <c r="K1978" s="6"/>
      <c r="P1978" s="6"/>
      <c r="U1978" s="6"/>
      <c r="Z1978" s="6"/>
      <c r="AE1978" s="6"/>
      <c r="AJ1978" s="6"/>
      <c r="AO1978" s="6"/>
      <c r="AT1978" s="6"/>
      <c r="AY1978" s="6"/>
      <c r="BD1978" s="6"/>
      <c r="BI1978" s="6"/>
      <c r="BN1978" s="6"/>
      <c r="BS1978" s="6"/>
      <c r="BX1978" s="6"/>
      <c r="CC1978" s="6"/>
      <c r="CH1978" s="6"/>
      <c r="CM1978" s="6"/>
      <c r="CR1978" s="6"/>
      <c r="CW1978" s="6"/>
    </row>
    <row r="1979" spans="1:101" x14ac:dyDescent="0.25">
      <c r="A1979" s="27"/>
      <c r="F1979" s="6"/>
      <c r="K1979" s="6"/>
      <c r="P1979" s="6"/>
      <c r="U1979" s="6"/>
      <c r="Z1979" s="6"/>
      <c r="AE1979" s="6"/>
      <c r="AJ1979" s="6"/>
      <c r="AO1979" s="6"/>
      <c r="AT1979" s="6"/>
      <c r="AY1979" s="6"/>
      <c r="BD1979" s="6"/>
      <c r="BI1979" s="6"/>
      <c r="BN1979" s="6"/>
      <c r="BS1979" s="6"/>
      <c r="BX1979" s="6"/>
      <c r="CC1979" s="6"/>
      <c r="CH1979" s="6"/>
      <c r="CM1979" s="6"/>
      <c r="CR1979" s="6"/>
      <c r="CW1979" s="6"/>
    </row>
    <row r="1980" spans="1:101" x14ac:dyDescent="0.25">
      <c r="A1980" s="27"/>
      <c r="F1980" s="6"/>
      <c r="K1980" s="6"/>
      <c r="P1980" s="6"/>
      <c r="U1980" s="6"/>
      <c r="Z1980" s="6"/>
      <c r="AE1980" s="6"/>
      <c r="AJ1980" s="6"/>
      <c r="AO1980" s="6"/>
      <c r="AT1980" s="6"/>
      <c r="AY1980" s="6"/>
      <c r="BD1980" s="6"/>
      <c r="BI1980" s="6"/>
      <c r="BN1980" s="6"/>
      <c r="BS1980" s="6"/>
      <c r="BX1980" s="6"/>
      <c r="CC1980" s="6"/>
      <c r="CH1980" s="6"/>
      <c r="CM1980" s="6"/>
      <c r="CR1980" s="6"/>
      <c r="CW1980" s="6"/>
    </row>
    <row r="1981" spans="1:101" x14ac:dyDescent="0.25">
      <c r="A1981" s="27"/>
      <c r="F1981" s="6"/>
      <c r="K1981" s="6"/>
      <c r="P1981" s="6"/>
      <c r="U1981" s="6"/>
      <c r="Z1981" s="6"/>
      <c r="AE1981" s="6"/>
      <c r="AJ1981" s="6"/>
      <c r="AO1981" s="6"/>
      <c r="AT1981" s="6"/>
      <c r="AY1981" s="6"/>
      <c r="BD1981" s="6"/>
      <c r="BI1981" s="6"/>
      <c r="BN1981" s="6"/>
      <c r="BS1981" s="6"/>
      <c r="BX1981" s="6"/>
      <c r="CC1981" s="6"/>
      <c r="CH1981" s="6"/>
      <c r="CM1981" s="6"/>
      <c r="CR1981" s="6"/>
      <c r="CW1981" s="6"/>
    </row>
    <row r="1982" spans="1:101" x14ac:dyDescent="0.25">
      <c r="A1982" s="27"/>
      <c r="F1982" s="6"/>
      <c r="K1982" s="6"/>
      <c r="P1982" s="6"/>
      <c r="U1982" s="6"/>
      <c r="Z1982" s="6"/>
      <c r="AE1982" s="6"/>
      <c r="AJ1982" s="6"/>
      <c r="AO1982" s="6"/>
      <c r="AT1982" s="6"/>
      <c r="AY1982" s="6"/>
      <c r="BD1982" s="6"/>
      <c r="BI1982" s="6"/>
      <c r="BN1982" s="6"/>
      <c r="BS1982" s="6"/>
      <c r="BX1982" s="6"/>
      <c r="CC1982" s="6"/>
      <c r="CH1982" s="6"/>
      <c r="CM1982" s="6"/>
      <c r="CR1982" s="6"/>
      <c r="CW1982" s="6"/>
    </row>
    <row r="1983" spans="1:101" x14ac:dyDescent="0.25">
      <c r="A1983" s="27"/>
      <c r="F1983" s="6"/>
      <c r="K1983" s="6"/>
      <c r="P1983" s="6"/>
      <c r="U1983" s="6"/>
      <c r="Z1983" s="6"/>
      <c r="AE1983" s="6"/>
      <c r="AJ1983" s="6"/>
      <c r="AO1983" s="6"/>
      <c r="AT1983" s="6"/>
      <c r="AY1983" s="6"/>
      <c r="BD1983" s="6"/>
      <c r="BI1983" s="6"/>
      <c r="BN1983" s="6"/>
      <c r="BS1983" s="6"/>
      <c r="BX1983" s="6"/>
      <c r="CC1983" s="6"/>
      <c r="CH1983" s="6"/>
      <c r="CM1983" s="6"/>
      <c r="CR1983" s="6"/>
      <c r="CW1983" s="6"/>
    </row>
    <row r="1984" spans="1:101" x14ac:dyDescent="0.25">
      <c r="A1984" s="27"/>
      <c r="F1984" s="6"/>
      <c r="K1984" s="6"/>
      <c r="P1984" s="6"/>
      <c r="U1984" s="6"/>
      <c r="Z1984" s="6"/>
      <c r="AE1984" s="6"/>
      <c r="AJ1984" s="6"/>
      <c r="AO1984" s="6"/>
      <c r="AT1984" s="6"/>
      <c r="AY1984" s="6"/>
      <c r="BD1984" s="6"/>
      <c r="BI1984" s="6"/>
      <c r="BN1984" s="6"/>
      <c r="BS1984" s="6"/>
      <c r="BX1984" s="6"/>
      <c r="CC1984" s="6"/>
      <c r="CH1984" s="6"/>
      <c r="CM1984" s="6"/>
      <c r="CR1984" s="6"/>
      <c r="CW1984" s="6"/>
    </row>
    <row r="1985" spans="1:101" x14ac:dyDescent="0.25">
      <c r="A1985" s="27"/>
      <c r="F1985" s="6"/>
      <c r="K1985" s="6"/>
      <c r="P1985" s="6"/>
      <c r="U1985" s="6"/>
      <c r="Z1985" s="6"/>
      <c r="AE1985" s="6"/>
      <c r="AJ1985" s="6"/>
      <c r="AO1985" s="6"/>
      <c r="AT1985" s="6"/>
      <c r="AY1985" s="6"/>
      <c r="BD1985" s="6"/>
      <c r="BI1985" s="6"/>
      <c r="BN1985" s="6"/>
      <c r="BS1985" s="6"/>
      <c r="BX1985" s="6"/>
      <c r="CC1985" s="6"/>
      <c r="CH1985" s="6"/>
      <c r="CM1985" s="6"/>
      <c r="CR1985" s="6"/>
      <c r="CW1985" s="6"/>
    </row>
    <row r="1986" spans="1:101" x14ac:dyDescent="0.25">
      <c r="A1986" s="27"/>
      <c r="F1986" s="6"/>
      <c r="K1986" s="6"/>
      <c r="P1986" s="6"/>
      <c r="U1986" s="6"/>
      <c r="Z1986" s="6"/>
      <c r="AE1986" s="6"/>
      <c r="AJ1986" s="6"/>
      <c r="AO1986" s="6"/>
      <c r="AT1986" s="6"/>
      <c r="AY1986" s="6"/>
      <c r="BD1986" s="6"/>
      <c r="BI1986" s="6"/>
      <c r="BN1986" s="6"/>
      <c r="BS1986" s="6"/>
      <c r="BX1986" s="6"/>
      <c r="CC1986" s="6"/>
      <c r="CH1986" s="6"/>
      <c r="CM1986" s="6"/>
      <c r="CR1986" s="6"/>
      <c r="CW1986" s="6"/>
    </row>
    <row r="1987" spans="1:101" x14ac:dyDescent="0.25">
      <c r="A1987" s="27"/>
      <c r="F1987" s="6"/>
      <c r="K1987" s="6"/>
      <c r="P1987" s="6"/>
      <c r="U1987" s="6"/>
      <c r="Z1987" s="6"/>
      <c r="AE1987" s="6"/>
      <c r="AJ1987" s="6"/>
      <c r="AO1987" s="6"/>
      <c r="AT1987" s="6"/>
      <c r="AY1987" s="6"/>
      <c r="BD1987" s="6"/>
      <c r="BI1987" s="6"/>
      <c r="BN1987" s="6"/>
      <c r="BS1987" s="6"/>
      <c r="BX1987" s="6"/>
      <c r="CC1987" s="6"/>
      <c r="CH1987" s="6"/>
      <c r="CM1987" s="6"/>
      <c r="CR1987" s="6"/>
      <c r="CW1987" s="6"/>
    </row>
    <row r="1988" spans="1:101" x14ac:dyDescent="0.25">
      <c r="A1988" s="27"/>
      <c r="F1988" s="6"/>
      <c r="K1988" s="6"/>
      <c r="P1988" s="6"/>
      <c r="U1988" s="6"/>
      <c r="Z1988" s="6"/>
      <c r="AE1988" s="6"/>
      <c r="AJ1988" s="6"/>
      <c r="AO1988" s="6"/>
      <c r="AT1988" s="6"/>
      <c r="AY1988" s="6"/>
      <c r="BD1988" s="6"/>
      <c r="BI1988" s="6"/>
      <c r="BN1988" s="6"/>
      <c r="BS1988" s="6"/>
      <c r="BX1988" s="6"/>
      <c r="CC1988" s="6"/>
      <c r="CH1988" s="6"/>
      <c r="CM1988" s="6"/>
      <c r="CR1988" s="6"/>
      <c r="CW1988" s="6"/>
    </row>
    <row r="1989" spans="1:101" x14ac:dyDescent="0.25">
      <c r="A1989" s="27"/>
      <c r="F1989" s="6"/>
      <c r="K1989" s="6"/>
      <c r="P1989" s="6"/>
      <c r="U1989" s="6"/>
      <c r="Z1989" s="6"/>
      <c r="AE1989" s="6"/>
      <c r="AJ1989" s="6"/>
      <c r="AO1989" s="6"/>
      <c r="AT1989" s="6"/>
      <c r="AY1989" s="6"/>
      <c r="BD1989" s="6"/>
      <c r="BI1989" s="6"/>
      <c r="BN1989" s="6"/>
      <c r="BS1989" s="6"/>
      <c r="BX1989" s="6"/>
      <c r="CC1989" s="6"/>
      <c r="CH1989" s="6"/>
      <c r="CM1989" s="6"/>
      <c r="CR1989" s="6"/>
      <c r="CW1989" s="6"/>
    </row>
    <row r="1990" spans="1:101" x14ac:dyDescent="0.25">
      <c r="A1990" s="27"/>
      <c r="F1990" s="6"/>
      <c r="K1990" s="6"/>
      <c r="P1990" s="6"/>
      <c r="U1990" s="6"/>
      <c r="Z1990" s="6"/>
      <c r="AE1990" s="6"/>
      <c r="AJ1990" s="6"/>
      <c r="AO1990" s="6"/>
      <c r="AT1990" s="6"/>
      <c r="AY1990" s="6"/>
      <c r="BD1990" s="6"/>
      <c r="BI1990" s="6"/>
      <c r="BN1990" s="6"/>
      <c r="BS1990" s="6"/>
      <c r="BX1990" s="6"/>
      <c r="CC1990" s="6"/>
      <c r="CH1990" s="6"/>
      <c r="CM1990" s="6"/>
      <c r="CR1990" s="6"/>
      <c r="CW1990" s="6"/>
    </row>
    <row r="1991" spans="1:101" x14ac:dyDescent="0.25">
      <c r="A1991" s="27"/>
      <c r="F1991" s="6"/>
      <c r="K1991" s="6"/>
      <c r="P1991" s="6"/>
      <c r="U1991" s="6"/>
      <c r="Z1991" s="6"/>
      <c r="AE1991" s="6"/>
      <c r="AJ1991" s="6"/>
      <c r="AO1991" s="6"/>
      <c r="AT1991" s="6"/>
      <c r="AY1991" s="6"/>
      <c r="BD1991" s="6"/>
      <c r="BI1991" s="6"/>
      <c r="BN1991" s="6"/>
      <c r="BS1991" s="6"/>
      <c r="BX1991" s="6"/>
      <c r="CC1991" s="6"/>
      <c r="CH1991" s="6"/>
      <c r="CM1991" s="6"/>
      <c r="CR1991" s="6"/>
      <c r="CW1991" s="6"/>
    </row>
    <row r="1992" spans="1:101" x14ac:dyDescent="0.25">
      <c r="A1992" s="27"/>
      <c r="F1992" s="6"/>
      <c r="K1992" s="6"/>
      <c r="P1992" s="6"/>
      <c r="U1992" s="6"/>
      <c r="Z1992" s="6"/>
      <c r="AE1992" s="6"/>
      <c r="AJ1992" s="6"/>
      <c r="AO1992" s="6"/>
      <c r="AT1992" s="6"/>
      <c r="AY1992" s="6"/>
      <c r="BD1992" s="6"/>
      <c r="BI1992" s="6"/>
      <c r="BN1992" s="6"/>
      <c r="BS1992" s="6"/>
      <c r="BX1992" s="6"/>
      <c r="CC1992" s="6"/>
      <c r="CH1992" s="6"/>
      <c r="CM1992" s="6"/>
      <c r="CR1992" s="6"/>
      <c r="CW1992" s="6"/>
    </row>
    <row r="1993" spans="1:101" x14ac:dyDescent="0.25">
      <c r="A1993" s="27"/>
      <c r="F1993" s="6"/>
      <c r="K1993" s="6"/>
      <c r="P1993" s="6"/>
      <c r="U1993" s="6"/>
      <c r="Z1993" s="6"/>
      <c r="AE1993" s="6"/>
      <c r="AJ1993" s="6"/>
      <c r="AO1993" s="6"/>
      <c r="AT1993" s="6"/>
      <c r="AY1993" s="6"/>
      <c r="BD1993" s="6"/>
      <c r="BI1993" s="6"/>
      <c r="BN1993" s="6"/>
      <c r="BS1993" s="6"/>
      <c r="BX1993" s="6"/>
      <c r="CC1993" s="6"/>
      <c r="CH1993" s="6"/>
      <c r="CM1993" s="6"/>
      <c r="CR1993" s="6"/>
      <c r="CW1993" s="6"/>
    </row>
    <row r="1994" spans="1:101" x14ac:dyDescent="0.25">
      <c r="A1994" s="27"/>
      <c r="F1994" s="6"/>
      <c r="K1994" s="6"/>
      <c r="P1994" s="6"/>
      <c r="U1994" s="6"/>
      <c r="Z1994" s="6"/>
      <c r="AE1994" s="6"/>
      <c r="AJ1994" s="6"/>
      <c r="AO1994" s="6"/>
      <c r="AT1994" s="6"/>
      <c r="AY1994" s="6"/>
      <c r="BD1994" s="6"/>
      <c r="BI1994" s="6"/>
      <c r="BN1994" s="6"/>
      <c r="BS1994" s="6"/>
      <c r="BX1994" s="6"/>
      <c r="CC1994" s="6"/>
      <c r="CH1994" s="6"/>
      <c r="CM1994" s="6"/>
      <c r="CR1994" s="6"/>
      <c r="CW1994" s="6"/>
    </row>
    <row r="1995" spans="1:101" x14ac:dyDescent="0.25">
      <c r="A1995" s="27"/>
      <c r="F1995" s="6"/>
      <c r="K1995" s="6"/>
      <c r="P1995" s="6"/>
      <c r="U1995" s="6"/>
      <c r="Z1995" s="6"/>
      <c r="AE1995" s="6"/>
      <c r="AJ1995" s="6"/>
      <c r="AO1995" s="6"/>
      <c r="AT1995" s="6"/>
      <c r="AY1995" s="6"/>
      <c r="BD1995" s="6"/>
      <c r="BI1995" s="6"/>
      <c r="BN1995" s="6"/>
      <c r="BS1995" s="6"/>
      <c r="BX1995" s="6"/>
      <c r="CC1995" s="6"/>
      <c r="CH1995" s="6"/>
      <c r="CM1995" s="6"/>
      <c r="CR1995" s="6"/>
      <c r="CW1995" s="6"/>
    </row>
    <row r="1996" spans="1:101" x14ac:dyDescent="0.25">
      <c r="A1996" s="27"/>
      <c r="F1996" s="6"/>
      <c r="K1996" s="6"/>
      <c r="P1996" s="6"/>
      <c r="U1996" s="6"/>
      <c r="Z1996" s="6"/>
      <c r="AE1996" s="6"/>
      <c r="AJ1996" s="6"/>
      <c r="AO1996" s="6"/>
      <c r="AT1996" s="6"/>
      <c r="AY1996" s="6"/>
      <c r="BD1996" s="6"/>
      <c r="BI1996" s="6"/>
      <c r="BN1996" s="6"/>
      <c r="BS1996" s="6"/>
      <c r="BX1996" s="6"/>
      <c r="CC1996" s="6"/>
      <c r="CH1996" s="6"/>
      <c r="CM1996" s="6"/>
      <c r="CR1996" s="6"/>
      <c r="CW1996" s="6"/>
    </row>
    <row r="1997" spans="1:101" x14ac:dyDescent="0.25">
      <c r="A1997" s="27"/>
      <c r="F1997" s="6"/>
      <c r="K1997" s="6"/>
      <c r="P1997" s="6"/>
      <c r="U1997" s="6"/>
      <c r="Z1997" s="6"/>
      <c r="AE1997" s="6"/>
      <c r="AJ1997" s="6"/>
      <c r="AO1997" s="6"/>
      <c r="AT1997" s="6"/>
      <c r="AY1997" s="6"/>
      <c r="BD1997" s="6"/>
      <c r="BI1997" s="6"/>
      <c r="BN1997" s="6"/>
      <c r="BS1997" s="6"/>
      <c r="BX1997" s="6"/>
      <c r="CC1997" s="6"/>
      <c r="CH1997" s="6"/>
      <c r="CM1997" s="6"/>
      <c r="CR1997" s="6"/>
      <c r="CW1997" s="6"/>
    </row>
    <row r="1998" spans="1:101" x14ac:dyDescent="0.25">
      <c r="A1998" s="27"/>
      <c r="F1998" s="6"/>
      <c r="K1998" s="6"/>
      <c r="P1998" s="6"/>
      <c r="U1998" s="6"/>
      <c r="Z1998" s="6"/>
      <c r="AE1998" s="6"/>
      <c r="AJ1998" s="6"/>
      <c r="AO1998" s="6"/>
      <c r="AT1998" s="6"/>
      <c r="AY1998" s="6"/>
      <c r="BD1998" s="6"/>
      <c r="BI1998" s="6"/>
      <c r="BN1998" s="6"/>
      <c r="BS1998" s="6"/>
      <c r="BX1998" s="6"/>
      <c r="CC1998" s="6"/>
      <c r="CH1998" s="6"/>
      <c r="CM1998" s="6"/>
      <c r="CR1998" s="6"/>
      <c r="CW1998" s="6"/>
    </row>
    <row r="1999" spans="1:101" x14ac:dyDescent="0.25">
      <c r="A1999" s="27"/>
      <c r="F1999" s="6"/>
      <c r="K1999" s="6"/>
      <c r="P1999" s="6"/>
      <c r="U1999" s="6"/>
      <c r="Z1999" s="6"/>
      <c r="AE1999" s="6"/>
      <c r="AJ1999" s="6"/>
      <c r="AO1999" s="6"/>
      <c r="AT1999" s="6"/>
      <c r="AY1999" s="6"/>
      <c r="BD1999" s="6"/>
      <c r="BI1999" s="6"/>
      <c r="BN1999" s="6"/>
      <c r="BS1999" s="6"/>
      <c r="BX1999" s="6"/>
      <c r="CC1999" s="6"/>
      <c r="CH1999" s="6"/>
      <c r="CM1999" s="6"/>
      <c r="CR1999" s="6"/>
      <c r="CW1999" s="6"/>
    </row>
    <row r="2000" spans="1:101" x14ac:dyDescent="0.25">
      <c r="A2000" s="27"/>
      <c r="F2000" s="6"/>
      <c r="K2000" s="6"/>
      <c r="P2000" s="6"/>
      <c r="U2000" s="6"/>
      <c r="Z2000" s="6"/>
      <c r="AE2000" s="6"/>
      <c r="AJ2000" s="6"/>
      <c r="AO2000" s="6"/>
      <c r="AT2000" s="6"/>
      <c r="AY2000" s="6"/>
      <c r="BD2000" s="6"/>
      <c r="BI2000" s="6"/>
      <c r="BN2000" s="6"/>
      <c r="BS2000" s="6"/>
      <c r="BX2000" s="6"/>
      <c r="CC2000" s="6"/>
      <c r="CH2000" s="6"/>
      <c r="CM2000" s="6"/>
      <c r="CR2000" s="6"/>
      <c r="CW2000" s="6"/>
    </row>
    <row r="2001" spans="1:101" x14ac:dyDescent="0.25">
      <c r="A2001" s="27"/>
      <c r="F2001" s="6"/>
      <c r="K2001" s="6"/>
      <c r="P2001" s="6"/>
      <c r="U2001" s="6"/>
      <c r="Z2001" s="6"/>
      <c r="AE2001" s="6"/>
      <c r="AJ2001" s="6"/>
      <c r="AO2001" s="6"/>
      <c r="AT2001" s="6"/>
      <c r="AY2001" s="6"/>
      <c r="BD2001" s="6"/>
      <c r="BI2001" s="6"/>
      <c r="BN2001" s="6"/>
      <c r="BS2001" s="6"/>
      <c r="BX2001" s="6"/>
      <c r="CC2001" s="6"/>
      <c r="CH2001" s="6"/>
      <c r="CM2001" s="6"/>
      <c r="CR2001" s="6"/>
      <c r="CW2001" s="6"/>
    </row>
    <row r="2002" spans="1:101" x14ac:dyDescent="0.25">
      <c r="A2002" s="27"/>
      <c r="F2002" s="6"/>
      <c r="K2002" s="6"/>
      <c r="P2002" s="6"/>
      <c r="U2002" s="6"/>
      <c r="Z2002" s="6"/>
      <c r="AE2002" s="6"/>
      <c r="AJ2002" s="6"/>
      <c r="AO2002" s="6"/>
      <c r="AT2002" s="6"/>
      <c r="AY2002" s="6"/>
      <c r="BD2002" s="6"/>
      <c r="BI2002" s="6"/>
      <c r="BN2002" s="6"/>
      <c r="BS2002" s="6"/>
      <c r="BX2002" s="6"/>
      <c r="CC2002" s="6"/>
      <c r="CH2002" s="6"/>
      <c r="CM2002" s="6"/>
      <c r="CR2002" s="6"/>
      <c r="CW2002" s="6"/>
    </row>
    <row r="2003" spans="1:101" x14ac:dyDescent="0.25">
      <c r="A2003" s="27"/>
      <c r="F2003" s="6"/>
      <c r="K2003" s="6"/>
      <c r="P2003" s="6"/>
      <c r="U2003" s="6"/>
      <c r="Z2003" s="6"/>
      <c r="AE2003" s="6"/>
      <c r="AJ2003" s="6"/>
      <c r="AO2003" s="6"/>
      <c r="AT2003" s="6"/>
      <c r="AY2003" s="6"/>
      <c r="BD2003" s="6"/>
      <c r="BI2003" s="6"/>
      <c r="BN2003" s="6"/>
      <c r="BS2003" s="6"/>
      <c r="BX2003" s="6"/>
      <c r="CC2003" s="6"/>
      <c r="CH2003" s="6"/>
      <c r="CM2003" s="6"/>
      <c r="CR2003" s="6"/>
      <c r="CW2003" s="6"/>
    </row>
    <row r="2004" spans="1:101" x14ac:dyDescent="0.25">
      <c r="A2004" s="27"/>
      <c r="F2004" s="6"/>
      <c r="K2004" s="6"/>
      <c r="P2004" s="6"/>
      <c r="U2004" s="6"/>
      <c r="Z2004" s="6"/>
      <c r="AE2004" s="6"/>
      <c r="AJ2004" s="6"/>
      <c r="AO2004" s="6"/>
      <c r="AT2004" s="6"/>
      <c r="AY2004" s="6"/>
      <c r="BD2004" s="6"/>
      <c r="BI2004" s="6"/>
      <c r="BN2004" s="6"/>
      <c r="BS2004" s="6"/>
      <c r="BX2004" s="6"/>
      <c r="CC2004" s="6"/>
      <c r="CH2004" s="6"/>
      <c r="CM2004" s="6"/>
      <c r="CR2004" s="6"/>
      <c r="CW2004" s="6"/>
    </row>
    <row r="2005" spans="1:101" x14ac:dyDescent="0.25">
      <c r="A2005" s="27"/>
      <c r="F2005" s="6"/>
      <c r="K2005" s="6"/>
      <c r="P2005" s="6"/>
      <c r="U2005" s="6"/>
      <c r="Z2005" s="6"/>
      <c r="AE2005" s="6"/>
      <c r="AJ2005" s="6"/>
      <c r="AO2005" s="6"/>
      <c r="AT2005" s="6"/>
      <c r="AY2005" s="6"/>
      <c r="BD2005" s="6"/>
      <c r="BI2005" s="6"/>
      <c r="BN2005" s="6"/>
      <c r="BS2005" s="6"/>
      <c r="BX2005" s="6"/>
      <c r="CC2005" s="6"/>
      <c r="CH2005" s="6"/>
      <c r="CM2005" s="6"/>
      <c r="CR2005" s="6"/>
      <c r="CW2005" s="6"/>
    </row>
    <row r="2006" spans="1:101" x14ac:dyDescent="0.25">
      <c r="A2006" s="27"/>
      <c r="F2006" s="6"/>
      <c r="K2006" s="6"/>
      <c r="P2006" s="6"/>
      <c r="U2006" s="6"/>
      <c r="Z2006" s="6"/>
      <c r="AE2006" s="6"/>
      <c r="AJ2006" s="6"/>
      <c r="AO2006" s="6"/>
      <c r="AT2006" s="6"/>
      <c r="AY2006" s="6"/>
      <c r="BD2006" s="6"/>
      <c r="BI2006" s="6"/>
      <c r="BN2006" s="6"/>
      <c r="BS2006" s="6"/>
      <c r="BX2006" s="6"/>
      <c r="CC2006" s="6"/>
      <c r="CH2006" s="6"/>
      <c r="CM2006" s="6"/>
      <c r="CR2006" s="6"/>
      <c r="CW2006" s="6"/>
    </row>
    <row r="2007" spans="1:101" x14ac:dyDescent="0.25">
      <c r="A2007" s="27"/>
      <c r="F2007" s="6"/>
      <c r="K2007" s="6"/>
      <c r="P2007" s="6"/>
      <c r="U2007" s="6"/>
      <c r="Z2007" s="6"/>
      <c r="AE2007" s="6"/>
      <c r="AJ2007" s="6"/>
      <c r="AO2007" s="6"/>
      <c r="AT2007" s="6"/>
      <c r="AY2007" s="6"/>
      <c r="BD2007" s="6"/>
      <c r="BI2007" s="6"/>
      <c r="BN2007" s="6"/>
      <c r="BS2007" s="6"/>
      <c r="BX2007" s="6"/>
      <c r="CC2007" s="6"/>
      <c r="CH2007" s="6"/>
      <c r="CM2007" s="6"/>
      <c r="CR2007" s="6"/>
      <c r="CW2007" s="6"/>
    </row>
    <row r="2008" spans="1:101" x14ac:dyDescent="0.25">
      <c r="A2008" s="27"/>
      <c r="F2008" s="6"/>
      <c r="K2008" s="6"/>
      <c r="P2008" s="6"/>
      <c r="U2008" s="6"/>
      <c r="Z2008" s="6"/>
      <c r="AE2008" s="6"/>
      <c r="AJ2008" s="6"/>
      <c r="AO2008" s="6"/>
      <c r="AT2008" s="6"/>
      <c r="AY2008" s="6"/>
      <c r="BD2008" s="6"/>
      <c r="BI2008" s="6"/>
      <c r="BN2008" s="6"/>
      <c r="BS2008" s="6"/>
      <c r="BX2008" s="6"/>
      <c r="CC2008" s="6"/>
      <c r="CH2008" s="6"/>
      <c r="CM2008" s="6"/>
      <c r="CR2008" s="6"/>
      <c r="CW2008" s="6"/>
    </row>
    <row r="2009" spans="1:101" x14ac:dyDescent="0.25">
      <c r="A2009" s="27"/>
      <c r="F2009" s="6"/>
      <c r="K2009" s="6"/>
      <c r="P2009" s="6"/>
      <c r="U2009" s="6"/>
      <c r="Z2009" s="6"/>
      <c r="AE2009" s="6"/>
      <c r="AJ2009" s="6"/>
      <c r="AO2009" s="6"/>
      <c r="AT2009" s="6"/>
      <c r="AY2009" s="6"/>
      <c r="BD2009" s="6"/>
      <c r="BI2009" s="6"/>
      <c r="BN2009" s="6"/>
      <c r="BS2009" s="6"/>
      <c r="BX2009" s="6"/>
      <c r="CC2009" s="6"/>
      <c r="CH2009" s="6"/>
      <c r="CM2009" s="6"/>
      <c r="CR2009" s="6"/>
      <c r="CW2009" s="6"/>
    </row>
    <row r="2010" spans="1:101" x14ac:dyDescent="0.25">
      <c r="A2010" s="27"/>
      <c r="F2010" s="6"/>
      <c r="K2010" s="6"/>
      <c r="P2010" s="6"/>
      <c r="U2010" s="6"/>
      <c r="Z2010" s="6"/>
      <c r="AE2010" s="6"/>
      <c r="AJ2010" s="6"/>
      <c r="AO2010" s="6"/>
      <c r="AT2010" s="6"/>
      <c r="AY2010" s="6"/>
      <c r="BD2010" s="6"/>
      <c r="BI2010" s="6"/>
      <c r="BN2010" s="6"/>
      <c r="BS2010" s="6"/>
      <c r="BX2010" s="6"/>
      <c r="CC2010" s="6"/>
      <c r="CH2010" s="6"/>
      <c r="CM2010" s="6"/>
      <c r="CR2010" s="6"/>
      <c r="CW2010" s="6"/>
    </row>
    <row r="2011" spans="1:101" x14ac:dyDescent="0.25">
      <c r="A2011" s="27"/>
      <c r="F2011" s="6"/>
      <c r="K2011" s="6"/>
      <c r="P2011" s="6"/>
      <c r="U2011" s="6"/>
      <c r="Z2011" s="6"/>
      <c r="AE2011" s="6"/>
      <c r="AJ2011" s="6"/>
      <c r="AO2011" s="6"/>
      <c r="AT2011" s="6"/>
      <c r="AY2011" s="6"/>
      <c r="BD2011" s="6"/>
      <c r="BI2011" s="6"/>
      <c r="BN2011" s="6"/>
      <c r="BS2011" s="6"/>
      <c r="BX2011" s="6"/>
      <c r="CC2011" s="6"/>
      <c r="CH2011" s="6"/>
      <c r="CM2011" s="6"/>
      <c r="CR2011" s="6"/>
      <c r="CW2011" s="6"/>
    </row>
    <row r="2012" spans="1:101" x14ac:dyDescent="0.25">
      <c r="A2012" s="27"/>
      <c r="F2012" s="6"/>
      <c r="K2012" s="6"/>
      <c r="P2012" s="6"/>
      <c r="U2012" s="6"/>
      <c r="Z2012" s="6"/>
      <c r="AE2012" s="6"/>
      <c r="AJ2012" s="6"/>
      <c r="AO2012" s="6"/>
      <c r="AT2012" s="6"/>
      <c r="AY2012" s="6"/>
      <c r="BD2012" s="6"/>
      <c r="BI2012" s="6"/>
      <c r="BN2012" s="6"/>
      <c r="BS2012" s="6"/>
      <c r="BX2012" s="6"/>
      <c r="CC2012" s="6"/>
      <c r="CH2012" s="6"/>
      <c r="CM2012" s="6"/>
      <c r="CR2012" s="6"/>
      <c r="CW2012" s="6"/>
    </row>
    <row r="2013" spans="1:101" x14ac:dyDescent="0.25">
      <c r="A2013" s="27"/>
      <c r="F2013" s="6"/>
      <c r="K2013" s="6"/>
      <c r="P2013" s="6"/>
      <c r="U2013" s="6"/>
      <c r="Z2013" s="6"/>
      <c r="AE2013" s="6"/>
      <c r="AJ2013" s="6"/>
      <c r="AO2013" s="6"/>
      <c r="AT2013" s="6"/>
      <c r="AY2013" s="6"/>
      <c r="BD2013" s="6"/>
      <c r="BI2013" s="6"/>
      <c r="BN2013" s="6"/>
      <c r="BS2013" s="6"/>
      <c r="BX2013" s="6"/>
      <c r="CC2013" s="6"/>
      <c r="CH2013" s="6"/>
      <c r="CM2013" s="6"/>
      <c r="CR2013" s="6"/>
      <c r="CW2013" s="6"/>
    </row>
    <row r="2014" spans="1:101" x14ac:dyDescent="0.25">
      <c r="A2014" s="27"/>
      <c r="F2014" s="6"/>
      <c r="K2014" s="6"/>
      <c r="P2014" s="6"/>
      <c r="U2014" s="6"/>
      <c r="Z2014" s="6"/>
      <c r="AE2014" s="6"/>
      <c r="AJ2014" s="6"/>
      <c r="AO2014" s="6"/>
      <c r="AT2014" s="6"/>
      <c r="AY2014" s="6"/>
      <c r="BD2014" s="6"/>
      <c r="BI2014" s="6"/>
      <c r="BN2014" s="6"/>
      <c r="BS2014" s="6"/>
      <c r="BX2014" s="6"/>
      <c r="CC2014" s="6"/>
      <c r="CH2014" s="6"/>
      <c r="CM2014" s="6"/>
      <c r="CR2014" s="6"/>
      <c r="CW2014" s="6"/>
    </row>
    <row r="2015" spans="1:101" x14ac:dyDescent="0.25">
      <c r="A2015" s="27"/>
      <c r="F2015" s="6"/>
      <c r="K2015" s="6"/>
      <c r="P2015" s="6"/>
      <c r="U2015" s="6"/>
      <c r="Z2015" s="6"/>
      <c r="AE2015" s="6"/>
      <c r="AJ2015" s="6"/>
      <c r="AO2015" s="6"/>
      <c r="AT2015" s="6"/>
      <c r="AY2015" s="6"/>
      <c r="BD2015" s="6"/>
      <c r="BI2015" s="6"/>
      <c r="BN2015" s="6"/>
      <c r="BS2015" s="6"/>
      <c r="BX2015" s="6"/>
      <c r="CC2015" s="6"/>
      <c r="CH2015" s="6"/>
      <c r="CM2015" s="6"/>
      <c r="CR2015" s="6"/>
      <c r="CW2015" s="6"/>
    </row>
    <row r="2016" spans="1:101" x14ac:dyDescent="0.25">
      <c r="A2016" s="27"/>
      <c r="F2016" s="6"/>
      <c r="K2016" s="6"/>
      <c r="P2016" s="6"/>
      <c r="U2016" s="6"/>
      <c r="Z2016" s="6"/>
      <c r="AE2016" s="6"/>
      <c r="AJ2016" s="6"/>
      <c r="AO2016" s="6"/>
      <c r="AT2016" s="6"/>
      <c r="AY2016" s="6"/>
      <c r="BD2016" s="6"/>
      <c r="BI2016" s="6"/>
      <c r="BN2016" s="6"/>
      <c r="BS2016" s="6"/>
      <c r="BX2016" s="6"/>
      <c r="CC2016" s="6"/>
      <c r="CH2016" s="6"/>
      <c r="CM2016" s="6"/>
      <c r="CR2016" s="6"/>
      <c r="CW2016" s="6"/>
    </row>
    <row r="2017" spans="1:101" x14ac:dyDescent="0.25">
      <c r="A2017" s="27"/>
      <c r="F2017" s="6"/>
      <c r="K2017" s="6"/>
      <c r="P2017" s="6"/>
      <c r="U2017" s="6"/>
      <c r="Z2017" s="6"/>
      <c r="AE2017" s="6"/>
      <c r="AJ2017" s="6"/>
      <c r="AO2017" s="6"/>
      <c r="AT2017" s="6"/>
      <c r="AY2017" s="6"/>
      <c r="BD2017" s="6"/>
      <c r="BI2017" s="6"/>
      <c r="BN2017" s="6"/>
      <c r="BS2017" s="6"/>
      <c r="BX2017" s="6"/>
      <c r="CC2017" s="6"/>
      <c r="CH2017" s="6"/>
      <c r="CM2017" s="6"/>
      <c r="CR2017" s="6"/>
      <c r="CW2017" s="6"/>
    </row>
    <row r="2018" spans="1:101" x14ac:dyDescent="0.25">
      <c r="A2018" s="27"/>
      <c r="F2018" s="6"/>
      <c r="K2018" s="6"/>
      <c r="P2018" s="6"/>
      <c r="U2018" s="6"/>
      <c r="Z2018" s="6"/>
      <c r="AE2018" s="6"/>
      <c r="AJ2018" s="6"/>
      <c r="AO2018" s="6"/>
      <c r="AT2018" s="6"/>
      <c r="AY2018" s="6"/>
      <c r="BD2018" s="6"/>
      <c r="BI2018" s="6"/>
      <c r="BN2018" s="6"/>
      <c r="BS2018" s="6"/>
      <c r="BX2018" s="6"/>
      <c r="CC2018" s="6"/>
      <c r="CH2018" s="6"/>
      <c r="CM2018" s="6"/>
      <c r="CR2018" s="6"/>
      <c r="CW2018" s="6"/>
    </row>
    <row r="2019" spans="1:101" x14ac:dyDescent="0.25">
      <c r="A2019" s="27"/>
      <c r="F2019" s="6"/>
      <c r="K2019" s="6"/>
      <c r="P2019" s="6"/>
      <c r="U2019" s="6"/>
      <c r="Z2019" s="6"/>
      <c r="AE2019" s="6"/>
      <c r="AJ2019" s="6"/>
      <c r="AO2019" s="6"/>
      <c r="AT2019" s="6"/>
      <c r="AY2019" s="6"/>
      <c r="BD2019" s="6"/>
      <c r="BI2019" s="6"/>
      <c r="BN2019" s="6"/>
      <c r="BS2019" s="6"/>
      <c r="BX2019" s="6"/>
      <c r="CC2019" s="6"/>
      <c r="CH2019" s="6"/>
      <c r="CM2019" s="6"/>
      <c r="CR2019" s="6"/>
      <c r="CW2019" s="6"/>
    </row>
    <row r="2020" spans="1:101" x14ac:dyDescent="0.25">
      <c r="A2020" s="27"/>
      <c r="F2020" s="6"/>
      <c r="K2020" s="6"/>
      <c r="P2020" s="6"/>
      <c r="U2020" s="6"/>
      <c r="Z2020" s="6"/>
      <c r="AE2020" s="6"/>
      <c r="AJ2020" s="6"/>
      <c r="AO2020" s="6"/>
      <c r="AT2020" s="6"/>
      <c r="AY2020" s="6"/>
      <c r="BD2020" s="6"/>
      <c r="BI2020" s="6"/>
      <c r="BN2020" s="6"/>
      <c r="BS2020" s="6"/>
      <c r="BX2020" s="6"/>
      <c r="CC2020" s="6"/>
      <c r="CH2020" s="6"/>
      <c r="CM2020" s="6"/>
      <c r="CR2020" s="6"/>
      <c r="CW2020" s="6"/>
    </row>
    <row r="2021" spans="1:101" x14ac:dyDescent="0.25">
      <c r="A2021" s="27"/>
      <c r="F2021" s="6"/>
      <c r="K2021" s="6"/>
      <c r="P2021" s="6"/>
      <c r="U2021" s="6"/>
      <c r="Z2021" s="6"/>
      <c r="AE2021" s="6"/>
      <c r="AJ2021" s="6"/>
      <c r="AO2021" s="6"/>
      <c r="AT2021" s="6"/>
      <c r="AY2021" s="6"/>
      <c r="BD2021" s="6"/>
      <c r="BI2021" s="6"/>
      <c r="BN2021" s="6"/>
      <c r="BS2021" s="6"/>
      <c r="BX2021" s="6"/>
      <c r="CC2021" s="6"/>
      <c r="CH2021" s="6"/>
      <c r="CM2021" s="6"/>
      <c r="CR2021" s="6"/>
      <c r="CW2021" s="6"/>
    </row>
    <row r="2022" spans="1:101" x14ac:dyDescent="0.25">
      <c r="A2022" s="27"/>
      <c r="F2022" s="6"/>
      <c r="K2022" s="6"/>
      <c r="P2022" s="6"/>
      <c r="U2022" s="6"/>
      <c r="Z2022" s="6"/>
      <c r="AE2022" s="6"/>
      <c r="AJ2022" s="6"/>
      <c r="AO2022" s="6"/>
      <c r="AT2022" s="6"/>
      <c r="AY2022" s="6"/>
      <c r="BD2022" s="6"/>
      <c r="BI2022" s="6"/>
      <c r="BN2022" s="6"/>
      <c r="BS2022" s="6"/>
      <c r="BX2022" s="6"/>
      <c r="CC2022" s="6"/>
      <c r="CH2022" s="6"/>
      <c r="CM2022" s="6"/>
      <c r="CR2022" s="6"/>
      <c r="CW2022" s="6"/>
    </row>
    <row r="2023" spans="1:101" x14ac:dyDescent="0.25">
      <c r="A2023" s="27"/>
      <c r="F2023" s="6"/>
      <c r="K2023" s="6"/>
      <c r="P2023" s="6"/>
      <c r="U2023" s="6"/>
      <c r="Z2023" s="6"/>
      <c r="AE2023" s="6"/>
      <c r="AJ2023" s="6"/>
      <c r="AO2023" s="6"/>
      <c r="AT2023" s="6"/>
      <c r="AY2023" s="6"/>
      <c r="BD2023" s="6"/>
      <c r="BI2023" s="6"/>
      <c r="BN2023" s="6"/>
      <c r="BS2023" s="6"/>
      <c r="BX2023" s="6"/>
      <c r="CC2023" s="6"/>
      <c r="CH2023" s="6"/>
      <c r="CM2023" s="6"/>
      <c r="CR2023" s="6"/>
      <c r="CW2023" s="6"/>
    </row>
    <row r="2024" spans="1:101" x14ac:dyDescent="0.25">
      <c r="A2024" s="27"/>
      <c r="F2024" s="6"/>
      <c r="K2024" s="6"/>
      <c r="P2024" s="6"/>
      <c r="U2024" s="6"/>
      <c r="Z2024" s="6"/>
      <c r="AE2024" s="6"/>
      <c r="AJ2024" s="6"/>
      <c r="AO2024" s="6"/>
      <c r="AT2024" s="6"/>
      <c r="AY2024" s="6"/>
      <c r="BD2024" s="6"/>
      <c r="BI2024" s="6"/>
      <c r="BN2024" s="6"/>
      <c r="BS2024" s="6"/>
      <c r="BX2024" s="6"/>
      <c r="CC2024" s="6"/>
      <c r="CH2024" s="6"/>
      <c r="CM2024" s="6"/>
      <c r="CR2024" s="6"/>
      <c r="CW2024" s="6"/>
    </row>
    <row r="2025" spans="1:101" x14ac:dyDescent="0.25">
      <c r="A2025" s="27"/>
      <c r="F2025" s="6"/>
      <c r="K2025" s="6"/>
      <c r="P2025" s="6"/>
      <c r="U2025" s="6"/>
      <c r="Z2025" s="6"/>
      <c r="AE2025" s="6"/>
      <c r="AJ2025" s="6"/>
      <c r="AO2025" s="6"/>
      <c r="AT2025" s="6"/>
      <c r="AY2025" s="6"/>
      <c r="BD2025" s="6"/>
      <c r="BI2025" s="6"/>
      <c r="BN2025" s="6"/>
      <c r="BS2025" s="6"/>
      <c r="BX2025" s="6"/>
      <c r="CC2025" s="6"/>
      <c r="CH2025" s="6"/>
      <c r="CM2025" s="6"/>
      <c r="CR2025" s="6"/>
      <c r="CW2025" s="6"/>
    </row>
    <row r="2026" spans="1:101" x14ac:dyDescent="0.25">
      <c r="A2026" s="27"/>
      <c r="F2026" s="6"/>
      <c r="K2026" s="6"/>
      <c r="P2026" s="6"/>
      <c r="U2026" s="6"/>
      <c r="Z2026" s="6"/>
      <c r="AE2026" s="6"/>
      <c r="AJ2026" s="6"/>
      <c r="AO2026" s="6"/>
      <c r="AT2026" s="6"/>
      <c r="AY2026" s="6"/>
      <c r="BD2026" s="6"/>
      <c r="BI2026" s="6"/>
      <c r="BN2026" s="6"/>
      <c r="BS2026" s="6"/>
      <c r="BX2026" s="6"/>
      <c r="CC2026" s="6"/>
      <c r="CH2026" s="6"/>
      <c r="CM2026" s="6"/>
      <c r="CR2026" s="6"/>
      <c r="CW2026" s="6"/>
    </row>
    <row r="2027" spans="1:101" x14ac:dyDescent="0.25">
      <c r="A2027" s="27"/>
      <c r="F2027" s="6"/>
      <c r="K2027" s="6"/>
      <c r="P2027" s="6"/>
      <c r="U2027" s="6"/>
      <c r="Z2027" s="6"/>
      <c r="AE2027" s="6"/>
      <c r="AJ2027" s="6"/>
      <c r="AO2027" s="6"/>
      <c r="AT2027" s="6"/>
      <c r="AY2027" s="6"/>
      <c r="BD2027" s="6"/>
      <c r="BI2027" s="6"/>
      <c r="BN2027" s="6"/>
      <c r="BS2027" s="6"/>
      <c r="BX2027" s="6"/>
      <c r="CC2027" s="6"/>
      <c r="CH2027" s="6"/>
      <c r="CM2027" s="6"/>
      <c r="CR2027" s="6"/>
      <c r="CW2027" s="6"/>
    </row>
    <row r="2028" spans="1:101" x14ac:dyDescent="0.25">
      <c r="A2028" s="27"/>
      <c r="F2028" s="6"/>
      <c r="K2028" s="6"/>
      <c r="P2028" s="6"/>
      <c r="U2028" s="6"/>
      <c r="Z2028" s="6"/>
      <c r="AE2028" s="6"/>
      <c r="AJ2028" s="6"/>
      <c r="AO2028" s="6"/>
      <c r="AT2028" s="6"/>
      <c r="AY2028" s="6"/>
      <c r="BD2028" s="6"/>
      <c r="BI2028" s="6"/>
      <c r="BN2028" s="6"/>
      <c r="BS2028" s="6"/>
      <c r="BX2028" s="6"/>
      <c r="CC2028" s="6"/>
      <c r="CH2028" s="6"/>
      <c r="CM2028" s="6"/>
      <c r="CR2028" s="6"/>
      <c r="CW2028" s="6"/>
    </row>
    <row r="2029" spans="1:101" x14ac:dyDescent="0.25">
      <c r="A2029" s="27"/>
      <c r="F2029" s="6"/>
      <c r="K2029" s="6"/>
      <c r="P2029" s="6"/>
      <c r="U2029" s="6"/>
      <c r="Z2029" s="6"/>
      <c r="AE2029" s="6"/>
      <c r="AJ2029" s="6"/>
      <c r="AO2029" s="6"/>
      <c r="AT2029" s="6"/>
      <c r="AY2029" s="6"/>
      <c r="BD2029" s="6"/>
      <c r="BI2029" s="6"/>
      <c r="BN2029" s="6"/>
      <c r="BS2029" s="6"/>
      <c r="BX2029" s="6"/>
      <c r="CC2029" s="6"/>
      <c r="CH2029" s="6"/>
      <c r="CM2029" s="6"/>
      <c r="CR2029" s="6"/>
      <c r="CW2029" s="6"/>
    </row>
    <row r="2030" spans="1:101" x14ac:dyDescent="0.25">
      <c r="A2030" s="27"/>
      <c r="F2030" s="6"/>
      <c r="K2030" s="6"/>
      <c r="P2030" s="6"/>
      <c r="U2030" s="6"/>
      <c r="Z2030" s="6"/>
      <c r="AE2030" s="6"/>
      <c r="AJ2030" s="6"/>
      <c r="AO2030" s="6"/>
      <c r="AT2030" s="6"/>
      <c r="AY2030" s="6"/>
      <c r="BD2030" s="6"/>
      <c r="BI2030" s="6"/>
      <c r="BN2030" s="6"/>
      <c r="BS2030" s="6"/>
      <c r="BX2030" s="6"/>
      <c r="CC2030" s="6"/>
      <c r="CH2030" s="6"/>
      <c r="CM2030" s="6"/>
      <c r="CR2030" s="6"/>
      <c r="CW2030" s="6"/>
    </row>
    <row r="2031" spans="1:101" x14ac:dyDescent="0.25">
      <c r="A2031" s="27"/>
      <c r="F2031" s="6"/>
      <c r="K2031" s="6"/>
      <c r="P2031" s="6"/>
      <c r="U2031" s="6"/>
      <c r="Z2031" s="6"/>
      <c r="AE2031" s="6"/>
      <c r="AJ2031" s="6"/>
      <c r="AO2031" s="6"/>
      <c r="AT2031" s="6"/>
      <c r="AY2031" s="6"/>
      <c r="BD2031" s="6"/>
      <c r="BI2031" s="6"/>
      <c r="BN2031" s="6"/>
      <c r="BS2031" s="6"/>
      <c r="BX2031" s="6"/>
      <c r="CC2031" s="6"/>
      <c r="CH2031" s="6"/>
      <c r="CM2031" s="6"/>
      <c r="CR2031" s="6"/>
      <c r="CW2031" s="6"/>
    </row>
    <row r="2032" spans="1:101" x14ac:dyDescent="0.25">
      <c r="A2032" s="27"/>
      <c r="F2032" s="6"/>
      <c r="K2032" s="6"/>
      <c r="P2032" s="6"/>
      <c r="U2032" s="6"/>
      <c r="Z2032" s="6"/>
      <c r="AE2032" s="6"/>
      <c r="AJ2032" s="6"/>
      <c r="AO2032" s="6"/>
      <c r="AT2032" s="6"/>
      <c r="AY2032" s="6"/>
      <c r="BD2032" s="6"/>
      <c r="BI2032" s="6"/>
      <c r="BN2032" s="6"/>
      <c r="BS2032" s="6"/>
      <c r="BX2032" s="6"/>
      <c r="CC2032" s="6"/>
      <c r="CH2032" s="6"/>
      <c r="CM2032" s="6"/>
      <c r="CR2032" s="6"/>
      <c r="CW2032" s="6"/>
    </row>
    <row r="2033" spans="1:101" x14ac:dyDescent="0.25">
      <c r="A2033" s="27"/>
      <c r="F2033" s="6"/>
      <c r="K2033" s="6"/>
      <c r="P2033" s="6"/>
      <c r="U2033" s="6"/>
      <c r="Z2033" s="6"/>
      <c r="AE2033" s="6"/>
      <c r="AJ2033" s="6"/>
      <c r="AO2033" s="6"/>
      <c r="AT2033" s="6"/>
      <c r="AY2033" s="6"/>
      <c r="BD2033" s="6"/>
      <c r="BI2033" s="6"/>
      <c r="BN2033" s="6"/>
      <c r="BS2033" s="6"/>
      <c r="BX2033" s="6"/>
      <c r="CC2033" s="6"/>
      <c r="CH2033" s="6"/>
      <c r="CM2033" s="6"/>
      <c r="CR2033" s="6"/>
      <c r="CW2033" s="6"/>
    </row>
    <row r="2034" spans="1:101" x14ac:dyDescent="0.25">
      <c r="A2034" s="27"/>
      <c r="F2034" s="6"/>
      <c r="K2034" s="6"/>
      <c r="P2034" s="6"/>
      <c r="U2034" s="6"/>
      <c r="Z2034" s="6"/>
      <c r="AE2034" s="6"/>
      <c r="AJ2034" s="6"/>
      <c r="AO2034" s="6"/>
      <c r="AT2034" s="6"/>
      <c r="AY2034" s="6"/>
      <c r="BD2034" s="6"/>
      <c r="BI2034" s="6"/>
      <c r="BN2034" s="6"/>
      <c r="BS2034" s="6"/>
      <c r="BX2034" s="6"/>
      <c r="CC2034" s="6"/>
      <c r="CH2034" s="6"/>
      <c r="CM2034" s="6"/>
      <c r="CR2034" s="6"/>
      <c r="CW2034" s="6"/>
    </row>
    <row r="2035" spans="1:101" x14ac:dyDescent="0.25">
      <c r="A2035" s="27"/>
      <c r="F2035" s="6"/>
      <c r="K2035" s="6"/>
      <c r="P2035" s="6"/>
      <c r="U2035" s="6"/>
      <c r="Z2035" s="6"/>
      <c r="AE2035" s="6"/>
      <c r="AJ2035" s="6"/>
      <c r="AO2035" s="6"/>
      <c r="AT2035" s="6"/>
      <c r="AY2035" s="6"/>
      <c r="BD2035" s="6"/>
      <c r="BI2035" s="6"/>
      <c r="BN2035" s="6"/>
      <c r="BS2035" s="6"/>
      <c r="BX2035" s="6"/>
      <c r="CC2035" s="6"/>
      <c r="CH2035" s="6"/>
      <c r="CM2035" s="6"/>
      <c r="CR2035" s="6"/>
      <c r="CW2035" s="6"/>
    </row>
    <row r="2036" spans="1:101" x14ac:dyDescent="0.25">
      <c r="A2036" s="27"/>
      <c r="F2036" s="6"/>
      <c r="K2036" s="6"/>
      <c r="P2036" s="6"/>
      <c r="U2036" s="6"/>
      <c r="Z2036" s="6"/>
      <c r="AE2036" s="6"/>
      <c r="AJ2036" s="6"/>
      <c r="AO2036" s="6"/>
      <c r="AT2036" s="6"/>
      <c r="AY2036" s="6"/>
      <c r="BD2036" s="6"/>
      <c r="BI2036" s="6"/>
      <c r="BN2036" s="6"/>
      <c r="BS2036" s="6"/>
      <c r="BX2036" s="6"/>
      <c r="CC2036" s="6"/>
      <c r="CH2036" s="6"/>
      <c r="CM2036" s="6"/>
      <c r="CR2036" s="6"/>
      <c r="CW2036" s="6"/>
    </row>
    <row r="2037" spans="1:101" x14ac:dyDescent="0.25">
      <c r="A2037" s="27"/>
      <c r="F2037" s="6"/>
      <c r="K2037" s="6"/>
      <c r="P2037" s="6"/>
      <c r="U2037" s="6"/>
      <c r="Z2037" s="6"/>
      <c r="AE2037" s="6"/>
      <c r="AJ2037" s="6"/>
      <c r="AO2037" s="6"/>
      <c r="AT2037" s="6"/>
      <c r="AY2037" s="6"/>
      <c r="BD2037" s="6"/>
      <c r="BI2037" s="6"/>
      <c r="BN2037" s="6"/>
      <c r="BS2037" s="6"/>
      <c r="BX2037" s="6"/>
      <c r="CC2037" s="6"/>
      <c r="CH2037" s="6"/>
      <c r="CM2037" s="6"/>
      <c r="CR2037" s="6"/>
      <c r="CW2037" s="6"/>
    </row>
    <row r="2038" spans="1:101" x14ac:dyDescent="0.25">
      <c r="A2038" s="27"/>
      <c r="F2038" s="6"/>
      <c r="K2038" s="6"/>
      <c r="P2038" s="6"/>
      <c r="U2038" s="6"/>
      <c r="Z2038" s="6"/>
      <c r="AE2038" s="6"/>
      <c r="AJ2038" s="6"/>
      <c r="AO2038" s="6"/>
      <c r="AT2038" s="6"/>
      <c r="AY2038" s="6"/>
      <c r="BD2038" s="6"/>
      <c r="BI2038" s="6"/>
      <c r="BN2038" s="6"/>
      <c r="BS2038" s="6"/>
      <c r="BX2038" s="6"/>
      <c r="CC2038" s="6"/>
      <c r="CH2038" s="6"/>
      <c r="CM2038" s="6"/>
      <c r="CR2038" s="6"/>
      <c r="CW2038" s="6"/>
    </row>
    <row r="2039" spans="1:101" x14ac:dyDescent="0.25">
      <c r="A2039" s="27"/>
      <c r="F2039" s="6"/>
      <c r="K2039" s="6"/>
      <c r="P2039" s="6"/>
      <c r="U2039" s="6"/>
      <c r="Z2039" s="6"/>
      <c r="AE2039" s="6"/>
      <c r="AJ2039" s="6"/>
      <c r="AO2039" s="6"/>
      <c r="AT2039" s="6"/>
      <c r="AY2039" s="6"/>
      <c r="BD2039" s="6"/>
      <c r="BI2039" s="6"/>
      <c r="BN2039" s="6"/>
      <c r="BS2039" s="6"/>
      <c r="BX2039" s="6"/>
      <c r="CC2039" s="6"/>
      <c r="CH2039" s="6"/>
      <c r="CM2039" s="6"/>
      <c r="CR2039" s="6"/>
      <c r="CW2039" s="6"/>
    </row>
    <row r="2040" spans="1:101" x14ac:dyDescent="0.25">
      <c r="A2040" s="27"/>
      <c r="F2040" s="6"/>
      <c r="K2040" s="6"/>
      <c r="P2040" s="6"/>
      <c r="U2040" s="6"/>
      <c r="Z2040" s="6"/>
      <c r="AE2040" s="6"/>
      <c r="AJ2040" s="6"/>
      <c r="AO2040" s="6"/>
      <c r="AT2040" s="6"/>
      <c r="AY2040" s="6"/>
      <c r="BD2040" s="6"/>
      <c r="BI2040" s="6"/>
      <c r="BN2040" s="6"/>
      <c r="BS2040" s="6"/>
      <c r="BX2040" s="6"/>
      <c r="CC2040" s="6"/>
      <c r="CH2040" s="6"/>
      <c r="CM2040" s="6"/>
      <c r="CR2040" s="6"/>
      <c r="CW2040" s="6"/>
    </row>
    <row r="2041" spans="1:101" x14ac:dyDescent="0.25">
      <c r="A2041" s="27"/>
      <c r="F2041" s="6"/>
      <c r="K2041" s="6"/>
      <c r="P2041" s="6"/>
      <c r="U2041" s="6"/>
      <c r="Z2041" s="6"/>
      <c r="AE2041" s="6"/>
      <c r="AJ2041" s="6"/>
      <c r="AO2041" s="6"/>
      <c r="AT2041" s="6"/>
      <c r="AY2041" s="6"/>
      <c r="BD2041" s="6"/>
      <c r="BI2041" s="6"/>
      <c r="BN2041" s="6"/>
      <c r="BS2041" s="6"/>
      <c r="BX2041" s="6"/>
      <c r="CC2041" s="6"/>
      <c r="CH2041" s="6"/>
      <c r="CM2041" s="6"/>
      <c r="CR2041" s="6"/>
      <c r="CW2041" s="6"/>
    </row>
    <row r="2042" spans="1:101" x14ac:dyDescent="0.25">
      <c r="A2042" s="27"/>
      <c r="F2042" s="6"/>
      <c r="K2042" s="6"/>
      <c r="P2042" s="6"/>
      <c r="U2042" s="6"/>
      <c r="Z2042" s="6"/>
      <c r="AE2042" s="6"/>
      <c r="AJ2042" s="6"/>
      <c r="AO2042" s="6"/>
      <c r="AT2042" s="6"/>
      <c r="AY2042" s="6"/>
      <c r="BD2042" s="6"/>
      <c r="BI2042" s="6"/>
      <c r="BN2042" s="6"/>
      <c r="BS2042" s="6"/>
      <c r="BX2042" s="6"/>
      <c r="CC2042" s="6"/>
      <c r="CH2042" s="6"/>
      <c r="CM2042" s="6"/>
      <c r="CR2042" s="6"/>
      <c r="CW2042" s="6"/>
    </row>
    <row r="2043" spans="1:101" x14ac:dyDescent="0.25">
      <c r="A2043" s="27"/>
      <c r="F2043" s="6"/>
      <c r="K2043" s="6"/>
      <c r="P2043" s="6"/>
      <c r="U2043" s="6"/>
      <c r="Z2043" s="6"/>
      <c r="AE2043" s="6"/>
      <c r="AJ2043" s="6"/>
      <c r="AO2043" s="6"/>
      <c r="AT2043" s="6"/>
      <c r="AY2043" s="6"/>
      <c r="BD2043" s="6"/>
      <c r="BI2043" s="6"/>
      <c r="BN2043" s="6"/>
      <c r="BS2043" s="6"/>
      <c r="BX2043" s="6"/>
      <c r="CC2043" s="6"/>
      <c r="CH2043" s="6"/>
      <c r="CM2043" s="6"/>
      <c r="CR2043" s="6"/>
      <c r="CW2043" s="6"/>
    </row>
    <row r="2044" spans="1:101" x14ac:dyDescent="0.25">
      <c r="A2044" s="27"/>
      <c r="F2044" s="6"/>
      <c r="K2044" s="6"/>
      <c r="P2044" s="6"/>
      <c r="U2044" s="6"/>
      <c r="Z2044" s="6"/>
      <c r="AE2044" s="6"/>
      <c r="AJ2044" s="6"/>
      <c r="AO2044" s="6"/>
      <c r="AT2044" s="6"/>
      <c r="AY2044" s="6"/>
      <c r="BD2044" s="6"/>
      <c r="BI2044" s="6"/>
      <c r="BN2044" s="6"/>
      <c r="BS2044" s="6"/>
      <c r="BX2044" s="6"/>
      <c r="CC2044" s="6"/>
      <c r="CH2044" s="6"/>
      <c r="CM2044" s="6"/>
      <c r="CR2044" s="6"/>
      <c r="CW2044" s="6"/>
    </row>
    <row r="2045" spans="1:101" x14ac:dyDescent="0.25">
      <c r="A2045" s="27"/>
      <c r="F2045" s="6"/>
      <c r="K2045" s="6"/>
      <c r="P2045" s="6"/>
      <c r="U2045" s="6"/>
      <c r="Z2045" s="6"/>
      <c r="AE2045" s="6"/>
      <c r="AJ2045" s="6"/>
      <c r="AO2045" s="6"/>
      <c r="AT2045" s="6"/>
      <c r="AY2045" s="6"/>
      <c r="BD2045" s="6"/>
      <c r="BI2045" s="6"/>
      <c r="BN2045" s="6"/>
      <c r="BS2045" s="6"/>
      <c r="BX2045" s="6"/>
      <c r="CC2045" s="6"/>
      <c r="CH2045" s="6"/>
      <c r="CM2045" s="6"/>
      <c r="CR2045" s="6"/>
      <c r="CW2045" s="6"/>
    </row>
    <row r="2046" spans="1:101" x14ac:dyDescent="0.25">
      <c r="A2046" s="27"/>
      <c r="F2046" s="6"/>
      <c r="K2046" s="6"/>
      <c r="P2046" s="6"/>
      <c r="U2046" s="6"/>
      <c r="Z2046" s="6"/>
      <c r="AE2046" s="6"/>
      <c r="AJ2046" s="6"/>
      <c r="AO2046" s="6"/>
      <c r="AT2046" s="6"/>
      <c r="AY2046" s="6"/>
      <c r="BD2046" s="6"/>
      <c r="BI2046" s="6"/>
      <c r="BN2046" s="6"/>
      <c r="BS2046" s="6"/>
      <c r="BX2046" s="6"/>
      <c r="CC2046" s="6"/>
      <c r="CH2046" s="6"/>
      <c r="CM2046" s="6"/>
      <c r="CR2046" s="6"/>
      <c r="CW2046" s="6"/>
    </row>
    <row r="2047" spans="1:101" x14ac:dyDescent="0.25">
      <c r="A2047" s="27"/>
      <c r="F2047" s="6"/>
      <c r="K2047" s="6"/>
      <c r="P2047" s="6"/>
      <c r="U2047" s="6"/>
      <c r="Z2047" s="6"/>
      <c r="AE2047" s="6"/>
      <c r="AJ2047" s="6"/>
      <c r="AO2047" s="6"/>
      <c r="AT2047" s="6"/>
      <c r="AY2047" s="6"/>
      <c r="BD2047" s="6"/>
      <c r="BI2047" s="6"/>
      <c r="BN2047" s="6"/>
      <c r="BS2047" s="6"/>
      <c r="BX2047" s="6"/>
      <c r="CC2047" s="6"/>
      <c r="CH2047" s="6"/>
      <c r="CM2047" s="6"/>
      <c r="CR2047" s="6"/>
      <c r="CW2047" s="6"/>
    </row>
    <row r="2048" spans="1:101" x14ac:dyDescent="0.25">
      <c r="A2048" s="27"/>
      <c r="F2048" s="6"/>
      <c r="K2048" s="6"/>
      <c r="P2048" s="6"/>
      <c r="U2048" s="6"/>
      <c r="Z2048" s="6"/>
      <c r="AE2048" s="6"/>
      <c r="AJ2048" s="6"/>
      <c r="AO2048" s="6"/>
      <c r="AT2048" s="6"/>
      <c r="AY2048" s="6"/>
      <c r="BD2048" s="6"/>
      <c r="BI2048" s="6"/>
      <c r="BN2048" s="6"/>
      <c r="BS2048" s="6"/>
      <c r="BX2048" s="6"/>
      <c r="CC2048" s="6"/>
      <c r="CH2048" s="6"/>
      <c r="CM2048" s="6"/>
      <c r="CR2048" s="6"/>
      <c r="CW2048" s="6"/>
    </row>
    <row r="2049" spans="1:101" x14ac:dyDescent="0.25">
      <c r="A2049" s="27"/>
      <c r="F2049" s="6"/>
      <c r="K2049" s="6"/>
      <c r="P2049" s="6"/>
      <c r="U2049" s="6"/>
      <c r="Z2049" s="6"/>
      <c r="AE2049" s="6"/>
      <c r="AJ2049" s="6"/>
      <c r="AO2049" s="6"/>
      <c r="AT2049" s="6"/>
      <c r="AY2049" s="6"/>
      <c r="BD2049" s="6"/>
      <c r="BI2049" s="6"/>
      <c r="BN2049" s="6"/>
      <c r="BS2049" s="6"/>
      <c r="BX2049" s="6"/>
      <c r="CC2049" s="6"/>
      <c r="CH2049" s="6"/>
      <c r="CM2049" s="6"/>
      <c r="CR2049" s="6"/>
      <c r="CW2049" s="6"/>
    </row>
    <row r="2050" spans="1:101" x14ac:dyDescent="0.25">
      <c r="A2050" s="27"/>
      <c r="F2050" s="6"/>
      <c r="K2050" s="6"/>
      <c r="P2050" s="6"/>
      <c r="U2050" s="6"/>
      <c r="Z2050" s="6"/>
      <c r="AE2050" s="6"/>
      <c r="AJ2050" s="6"/>
      <c r="AO2050" s="6"/>
      <c r="AT2050" s="6"/>
      <c r="AY2050" s="6"/>
      <c r="BD2050" s="6"/>
      <c r="BI2050" s="6"/>
      <c r="BN2050" s="6"/>
      <c r="BS2050" s="6"/>
      <c r="BX2050" s="6"/>
      <c r="CC2050" s="6"/>
      <c r="CH2050" s="6"/>
      <c r="CM2050" s="6"/>
      <c r="CR2050" s="6"/>
      <c r="CW2050" s="6"/>
    </row>
    <row r="2051" spans="1:101" x14ac:dyDescent="0.25">
      <c r="A2051" s="27"/>
      <c r="F2051" s="6"/>
      <c r="K2051" s="6"/>
      <c r="P2051" s="6"/>
      <c r="U2051" s="6"/>
      <c r="Z2051" s="6"/>
      <c r="AE2051" s="6"/>
      <c r="AJ2051" s="6"/>
      <c r="AO2051" s="6"/>
      <c r="AT2051" s="6"/>
      <c r="AY2051" s="6"/>
      <c r="BD2051" s="6"/>
      <c r="BI2051" s="6"/>
      <c r="BN2051" s="6"/>
      <c r="BS2051" s="6"/>
      <c r="BX2051" s="6"/>
      <c r="CC2051" s="6"/>
      <c r="CH2051" s="6"/>
      <c r="CM2051" s="6"/>
      <c r="CR2051" s="6"/>
      <c r="CW2051" s="6"/>
    </row>
    <row r="2052" spans="1:101" x14ac:dyDescent="0.25">
      <c r="A2052" s="27"/>
      <c r="F2052" s="6"/>
      <c r="K2052" s="6"/>
      <c r="P2052" s="6"/>
      <c r="U2052" s="6"/>
      <c r="Z2052" s="6"/>
      <c r="AE2052" s="6"/>
      <c r="AJ2052" s="6"/>
      <c r="AO2052" s="6"/>
      <c r="AT2052" s="6"/>
      <c r="AY2052" s="6"/>
      <c r="BD2052" s="6"/>
      <c r="BI2052" s="6"/>
      <c r="BN2052" s="6"/>
      <c r="BS2052" s="6"/>
      <c r="BX2052" s="6"/>
      <c r="CC2052" s="6"/>
      <c r="CH2052" s="6"/>
      <c r="CM2052" s="6"/>
      <c r="CR2052" s="6"/>
      <c r="CW2052" s="6"/>
    </row>
    <row r="2053" spans="1:101" x14ac:dyDescent="0.25">
      <c r="A2053" s="27"/>
      <c r="F2053" s="6"/>
      <c r="K2053" s="6"/>
      <c r="P2053" s="6"/>
      <c r="U2053" s="6"/>
      <c r="Z2053" s="6"/>
      <c r="AE2053" s="6"/>
      <c r="AJ2053" s="6"/>
      <c r="AO2053" s="6"/>
      <c r="AT2053" s="6"/>
      <c r="AY2053" s="6"/>
      <c r="BD2053" s="6"/>
      <c r="BI2053" s="6"/>
      <c r="BN2053" s="6"/>
      <c r="BS2053" s="6"/>
      <c r="BX2053" s="6"/>
      <c r="CC2053" s="6"/>
      <c r="CH2053" s="6"/>
      <c r="CM2053" s="6"/>
      <c r="CR2053" s="6"/>
      <c r="CW2053" s="6"/>
    </row>
    <row r="2054" spans="1:101" x14ac:dyDescent="0.25">
      <c r="A2054" s="27"/>
      <c r="F2054" s="6"/>
      <c r="K2054" s="6"/>
      <c r="P2054" s="6"/>
      <c r="U2054" s="6"/>
      <c r="Z2054" s="6"/>
      <c r="AE2054" s="6"/>
      <c r="AJ2054" s="6"/>
      <c r="AO2054" s="6"/>
      <c r="AT2054" s="6"/>
      <c r="AY2054" s="6"/>
      <c r="BD2054" s="6"/>
      <c r="BI2054" s="6"/>
      <c r="BN2054" s="6"/>
      <c r="BS2054" s="6"/>
      <c r="BX2054" s="6"/>
      <c r="CC2054" s="6"/>
      <c r="CH2054" s="6"/>
      <c r="CM2054" s="6"/>
      <c r="CR2054" s="6"/>
      <c r="CW2054" s="6"/>
    </row>
    <row r="2055" spans="1:101" x14ac:dyDescent="0.25">
      <c r="A2055" s="27"/>
      <c r="F2055" s="6"/>
      <c r="K2055" s="6"/>
      <c r="P2055" s="6"/>
      <c r="U2055" s="6"/>
      <c r="Z2055" s="6"/>
      <c r="AE2055" s="6"/>
      <c r="AJ2055" s="6"/>
      <c r="AO2055" s="6"/>
      <c r="AT2055" s="6"/>
      <c r="AY2055" s="6"/>
      <c r="BD2055" s="6"/>
      <c r="BI2055" s="6"/>
      <c r="BN2055" s="6"/>
      <c r="BS2055" s="6"/>
      <c r="BX2055" s="6"/>
      <c r="CC2055" s="6"/>
      <c r="CH2055" s="6"/>
      <c r="CM2055" s="6"/>
      <c r="CR2055" s="6"/>
      <c r="CW2055" s="6"/>
    </row>
    <row r="2056" spans="1:101" x14ac:dyDescent="0.25">
      <c r="A2056" s="27"/>
      <c r="F2056" s="6"/>
      <c r="K2056" s="6"/>
      <c r="P2056" s="6"/>
      <c r="U2056" s="6"/>
      <c r="Z2056" s="6"/>
      <c r="AE2056" s="6"/>
      <c r="AJ2056" s="6"/>
      <c r="AO2056" s="6"/>
      <c r="AT2056" s="6"/>
      <c r="AY2056" s="6"/>
      <c r="BD2056" s="6"/>
      <c r="BI2056" s="6"/>
      <c r="BN2056" s="6"/>
      <c r="BS2056" s="6"/>
      <c r="BX2056" s="6"/>
      <c r="CC2056" s="6"/>
      <c r="CH2056" s="6"/>
      <c r="CM2056" s="6"/>
      <c r="CR2056" s="6"/>
      <c r="CW2056" s="6"/>
    </row>
    <row r="2057" spans="1:101" x14ac:dyDescent="0.25">
      <c r="A2057" s="27"/>
      <c r="F2057" s="6"/>
      <c r="K2057" s="6"/>
      <c r="P2057" s="6"/>
      <c r="U2057" s="6"/>
      <c r="Z2057" s="6"/>
      <c r="AE2057" s="6"/>
      <c r="AJ2057" s="6"/>
      <c r="AO2057" s="6"/>
      <c r="AT2057" s="6"/>
      <c r="AY2057" s="6"/>
      <c r="BD2057" s="6"/>
      <c r="BI2057" s="6"/>
      <c r="BN2057" s="6"/>
      <c r="BS2057" s="6"/>
      <c r="BX2057" s="6"/>
      <c r="CC2057" s="6"/>
      <c r="CH2057" s="6"/>
      <c r="CM2057" s="6"/>
      <c r="CR2057" s="6"/>
      <c r="CW2057" s="6"/>
    </row>
    <row r="2058" spans="1:101" x14ac:dyDescent="0.25">
      <c r="A2058" s="27"/>
      <c r="F2058" s="6"/>
      <c r="K2058" s="6"/>
      <c r="P2058" s="6"/>
      <c r="U2058" s="6"/>
      <c r="Z2058" s="6"/>
      <c r="AE2058" s="6"/>
      <c r="AJ2058" s="6"/>
      <c r="AO2058" s="6"/>
      <c r="AT2058" s="6"/>
      <c r="AY2058" s="6"/>
      <c r="BD2058" s="6"/>
      <c r="BI2058" s="6"/>
      <c r="BN2058" s="6"/>
      <c r="BS2058" s="6"/>
      <c r="BX2058" s="6"/>
      <c r="CC2058" s="6"/>
      <c r="CH2058" s="6"/>
      <c r="CM2058" s="6"/>
      <c r="CR2058" s="6"/>
      <c r="CW2058" s="6"/>
    </row>
    <row r="2059" spans="1:101" x14ac:dyDescent="0.25">
      <c r="A2059" s="27"/>
      <c r="F2059" s="6"/>
      <c r="K2059" s="6"/>
      <c r="P2059" s="6"/>
      <c r="U2059" s="6"/>
      <c r="Z2059" s="6"/>
      <c r="AE2059" s="6"/>
      <c r="AJ2059" s="6"/>
      <c r="AO2059" s="6"/>
      <c r="AT2059" s="6"/>
      <c r="AY2059" s="6"/>
      <c r="BD2059" s="6"/>
      <c r="BI2059" s="6"/>
      <c r="BN2059" s="6"/>
      <c r="BS2059" s="6"/>
      <c r="BX2059" s="6"/>
      <c r="CC2059" s="6"/>
      <c r="CH2059" s="6"/>
      <c r="CM2059" s="6"/>
      <c r="CR2059" s="6"/>
      <c r="CW2059" s="6"/>
    </row>
    <row r="2060" spans="1:101" x14ac:dyDescent="0.25">
      <c r="A2060" s="27"/>
      <c r="F2060" s="6"/>
      <c r="K2060" s="6"/>
      <c r="P2060" s="6"/>
      <c r="U2060" s="6"/>
      <c r="Z2060" s="6"/>
      <c r="AE2060" s="6"/>
      <c r="AJ2060" s="6"/>
      <c r="AO2060" s="6"/>
      <c r="AT2060" s="6"/>
      <c r="AY2060" s="6"/>
      <c r="BD2060" s="6"/>
      <c r="BI2060" s="6"/>
      <c r="BN2060" s="6"/>
      <c r="BS2060" s="6"/>
      <c r="BX2060" s="6"/>
      <c r="CC2060" s="6"/>
      <c r="CH2060" s="6"/>
      <c r="CM2060" s="6"/>
      <c r="CR2060" s="6"/>
      <c r="CW2060" s="6"/>
    </row>
    <row r="2061" spans="1:101" x14ac:dyDescent="0.25">
      <c r="A2061" s="27"/>
      <c r="F2061" s="6"/>
      <c r="K2061" s="6"/>
      <c r="P2061" s="6"/>
      <c r="U2061" s="6"/>
      <c r="Z2061" s="6"/>
      <c r="AE2061" s="6"/>
      <c r="AJ2061" s="6"/>
      <c r="AO2061" s="6"/>
      <c r="AT2061" s="6"/>
      <c r="AY2061" s="6"/>
      <c r="BD2061" s="6"/>
      <c r="BI2061" s="6"/>
      <c r="BN2061" s="6"/>
      <c r="BS2061" s="6"/>
      <c r="BX2061" s="6"/>
      <c r="CC2061" s="6"/>
      <c r="CH2061" s="6"/>
      <c r="CM2061" s="6"/>
      <c r="CR2061" s="6"/>
      <c r="CW2061" s="6"/>
    </row>
    <row r="2062" spans="1:101" x14ac:dyDescent="0.25">
      <c r="A2062" s="27"/>
      <c r="F2062" s="6"/>
      <c r="K2062" s="6"/>
      <c r="P2062" s="6"/>
      <c r="U2062" s="6"/>
      <c r="Z2062" s="6"/>
      <c r="AE2062" s="6"/>
      <c r="AJ2062" s="6"/>
      <c r="AO2062" s="6"/>
      <c r="AT2062" s="6"/>
      <c r="AY2062" s="6"/>
      <c r="BD2062" s="6"/>
      <c r="BI2062" s="6"/>
      <c r="BN2062" s="6"/>
      <c r="BS2062" s="6"/>
      <c r="BX2062" s="6"/>
      <c r="CC2062" s="6"/>
      <c r="CH2062" s="6"/>
      <c r="CM2062" s="6"/>
      <c r="CR2062" s="6"/>
      <c r="CW2062" s="6"/>
    </row>
    <row r="2063" spans="1:101" x14ac:dyDescent="0.25">
      <c r="A2063" s="27"/>
      <c r="F2063" s="6"/>
      <c r="K2063" s="6"/>
      <c r="P2063" s="6"/>
      <c r="U2063" s="6"/>
      <c r="Z2063" s="6"/>
      <c r="AE2063" s="6"/>
      <c r="AJ2063" s="6"/>
      <c r="AO2063" s="6"/>
      <c r="AT2063" s="6"/>
      <c r="AY2063" s="6"/>
      <c r="BD2063" s="6"/>
      <c r="BI2063" s="6"/>
      <c r="BN2063" s="6"/>
      <c r="BS2063" s="6"/>
      <c r="BX2063" s="6"/>
      <c r="CC2063" s="6"/>
      <c r="CH2063" s="6"/>
      <c r="CM2063" s="6"/>
      <c r="CR2063" s="6"/>
      <c r="CW2063" s="6"/>
    </row>
    <row r="2064" spans="1:101" x14ac:dyDescent="0.25">
      <c r="A2064" s="27"/>
      <c r="F2064" s="6"/>
      <c r="K2064" s="6"/>
      <c r="P2064" s="6"/>
      <c r="U2064" s="6"/>
      <c r="Z2064" s="6"/>
      <c r="AE2064" s="6"/>
      <c r="AJ2064" s="6"/>
      <c r="AO2064" s="6"/>
      <c r="AT2064" s="6"/>
      <c r="AY2064" s="6"/>
      <c r="BD2064" s="6"/>
      <c r="BI2064" s="6"/>
      <c r="BN2064" s="6"/>
      <c r="BS2064" s="6"/>
      <c r="BX2064" s="6"/>
      <c r="CC2064" s="6"/>
      <c r="CH2064" s="6"/>
      <c r="CM2064" s="6"/>
      <c r="CR2064" s="6"/>
      <c r="CW2064" s="6"/>
    </row>
    <row r="2065" spans="1:101" x14ac:dyDescent="0.25">
      <c r="A2065" s="27"/>
      <c r="F2065" s="6"/>
      <c r="K2065" s="6"/>
      <c r="P2065" s="6"/>
      <c r="U2065" s="6"/>
      <c r="Z2065" s="6"/>
      <c r="AE2065" s="6"/>
      <c r="AJ2065" s="6"/>
      <c r="AO2065" s="6"/>
      <c r="AT2065" s="6"/>
      <c r="AY2065" s="6"/>
      <c r="BD2065" s="6"/>
      <c r="BI2065" s="6"/>
      <c r="BN2065" s="6"/>
      <c r="BS2065" s="6"/>
      <c r="BX2065" s="6"/>
      <c r="CC2065" s="6"/>
      <c r="CH2065" s="6"/>
      <c r="CM2065" s="6"/>
      <c r="CR2065" s="6"/>
      <c r="CW2065" s="6"/>
    </row>
    <row r="2066" spans="1:101" x14ac:dyDescent="0.25">
      <c r="A2066" s="27"/>
      <c r="F2066" s="6"/>
      <c r="K2066" s="6"/>
      <c r="P2066" s="6"/>
      <c r="U2066" s="6"/>
      <c r="Z2066" s="6"/>
      <c r="AE2066" s="6"/>
      <c r="AJ2066" s="6"/>
      <c r="AO2066" s="6"/>
      <c r="AT2066" s="6"/>
      <c r="AY2066" s="6"/>
      <c r="BD2066" s="6"/>
      <c r="BI2066" s="6"/>
      <c r="BN2066" s="6"/>
      <c r="BS2066" s="6"/>
      <c r="BX2066" s="6"/>
      <c r="CC2066" s="6"/>
      <c r="CH2066" s="6"/>
      <c r="CM2066" s="6"/>
      <c r="CR2066" s="6"/>
      <c r="CW2066" s="6"/>
    </row>
    <row r="2067" spans="1:101" x14ac:dyDescent="0.25">
      <c r="A2067" s="27"/>
      <c r="F2067" s="6"/>
      <c r="K2067" s="6"/>
      <c r="P2067" s="6"/>
      <c r="U2067" s="6"/>
      <c r="Z2067" s="6"/>
      <c r="AE2067" s="6"/>
      <c r="AJ2067" s="6"/>
      <c r="AO2067" s="6"/>
      <c r="AT2067" s="6"/>
      <c r="AY2067" s="6"/>
      <c r="BD2067" s="6"/>
      <c r="BI2067" s="6"/>
      <c r="BN2067" s="6"/>
      <c r="BS2067" s="6"/>
      <c r="BX2067" s="6"/>
      <c r="CC2067" s="6"/>
      <c r="CH2067" s="6"/>
      <c r="CM2067" s="6"/>
      <c r="CR2067" s="6"/>
      <c r="CW2067" s="6"/>
    </row>
    <row r="2068" spans="1:101" x14ac:dyDescent="0.25">
      <c r="A2068" s="27"/>
      <c r="F2068" s="6"/>
      <c r="K2068" s="6"/>
      <c r="P2068" s="6"/>
      <c r="U2068" s="6"/>
      <c r="Z2068" s="6"/>
      <c r="AE2068" s="6"/>
      <c r="AJ2068" s="6"/>
      <c r="AO2068" s="6"/>
      <c r="AT2068" s="6"/>
      <c r="AY2068" s="6"/>
      <c r="BD2068" s="6"/>
      <c r="BI2068" s="6"/>
      <c r="BN2068" s="6"/>
      <c r="BS2068" s="6"/>
      <c r="BX2068" s="6"/>
      <c r="CC2068" s="6"/>
      <c r="CH2068" s="6"/>
      <c r="CM2068" s="6"/>
      <c r="CR2068" s="6"/>
      <c r="CW2068" s="6"/>
    </row>
    <row r="2069" spans="1:101" x14ac:dyDescent="0.25">
      <c r="A2069" s="27"/>
      <c r="F2069" s="6"/>
      <c r="K2069" s="6"/>
      <c r="P2069" s="6"/>
      <c r="U2069" s="6"/>
      <c r="Z2069" s="6"/>
      <c r="AE2069" s="6"/>
      <c r="AJ2069" s="6"/>
      <c r="AO2069" s="6"/>
      <c r="AT2069" s="6"/>
      <c r="AY2069" s="6"/>
      <c r="BD2069" s="6"/>
      <c r="BI2069" s="6"/>
      <c r="BN2069" s="6"/>
      <c r="BS2069" s="6"/>
      <c r="BX2069" s="6"/>
      <c r="CC2069" s="6"/>
      <c r="CH2069" s="6"/>
      <c r="CM2069" s="6"/>
      <c r="CR2069" s="6"/>
      <c r="CW2069" s="6"/>
    </row>
    <row r="2070" spans="1:101" x14ac:dyDescent="0.25">
      <c r="A2070" s="27"/>
      <c r="F2070" s="6"/>
      <c r="K2070" s="6"/>
      <c r="P2070" s="6"/>
      <c r="U2070" s="6"/>
      <c r="Z2070" s="6"/>
      <c r="AE2070" s="6"/>
      <c r="AJ2070" s="6"/>
      <c r="AO2070" s="6"/>
      <c r="AT2070" s="6"/>
      <c r="AY2070" s="6"/>
      <c r="BD2070" s="6"/>
      <c r="BI2070" s="6"/>
      <c r="BN2070" s="6"/>
      <c r="BS2070" s="6"/>
      <c r="BX2070" s="6"/>
      <c r="CC2070" s="6"/>
      <c r="CH2070" s="6"/>
      <c r="CM2070" s="6"/>
      <c r="CR2070" s="6"/>
      <c r="CW2070" s="6"/>
    </row>
    <row r="2071" spans="1:101" x14ac:dyDescent="0.25">
      <c r="A2071" s="27"/>
      <c r="F2071" s="6"/>
      <c r="K2071" s="6"/>
      <c r="P2071" s="6"/>
      <c r="U2071" s="6"/>
      <c r="Z2071" s="6"/>
      <c r="AE2071" s="6"/>
      <c r="AJ2071" s="6"/>
      <c r="AO2071" s="6"/>
      <c r="AT2071" s="6"/>
      <c r="AY2071" s="6"/>
      <c r="BD2071" s="6"/>
      <c r="BI2071" s="6"/>
      <c r="BN2071" s="6"/>
      <c r="BS2071" s="6"/>
      <c r="BX2071" s="6"/>
      <c r="CC2071" s="6"/>
      <c r="CH2071" s="6"/>
      <c r="CM2071" s="6"/>
      <c r="CR2071" s="6"/>
      <c r="CW2071" s="6"/>
    </row>
    <row r="2072" spans="1:101" x14ac:dyDescent="0.25">
      <c r="A2072" s="27"/>
      <c r="F2072" s="6"/>
      <c r="K2072" s="6"/>
      <c r="P2072" s="6"/>
      <c r="U2072" s="6"/>
      <c r="Z2072" s="6"/>
      <c r="AE2072" s="6"/>
      <c r="AJ2072" s="6"/>
      <c r="AO2072" s="6"/>
      <c r="AT2072" s="6"/>
      <c r="AY2072" s="6"/>
      <c r="BD2072" s="6"/>
      <c r="BI2072" s="6"/>
      <c r="BN2072" s="6"/>
      <c r="BS2072" s="6"/>
      <c r="BX2072" s="6"/>
      <c r="CC2072" s="6"/>
      <c r="CH2072" s="6"/>
      <c r="CM2072" s="6"/>
      <c r="CR2072" s="6"/>
      <c r="CW2072" s="6"/>
    </row>
    <row r="2073" spans="1:101" x14ac:dyDescent="0.25">
      <c r="A2073" s="27"/>
      <c r="F2073" s="6"/>
      <c r="K2073" s="6"/>
      <c r="P2073" s="6"/>
      <c r="U2073" s="6"/>
      <c r="Z2073" s="6"/>
      <c r="AE2073" s="6"/>
      <c r="AJ2073" s="6"/>
      <c r="AO2073" s="6"/>
      <c r="AT2073" s="6"/>
      <c r="AY2073" s="6"/>
      <c r="BD2073" s="6"/>
      <c r="BI2073" s="6"/>
      <c r="BN2073" s="6"/>
      <c r="BS2073" s="6"/>
      <c r="BX2073" s="6"/>
      <c r="CC2073" s="6"/>
      <c r="CH2073" s="6"/>
      <c r="CM2073" s="6"/>
      <c r="CR2073" s="6"/>
      <c r="CW2073" s="6"/>
    </row>
    <row r="2074" spans="1:101" x14ac:dyDescent="0.25">
      <c r="A2074" s="27"/>
      <c r="F2074" s="6"/>
      <c r="K2074" s="6"/>
      <c r="P2074" s="6"/>
      <c r="U2074" s="6"/>
      <c r="Z2074" s="6"/>
      <c r="AE2074" s="6"/>
      <c r="AJ2074" s="6"/>
      <c r="AO2074" s="6"/>
      <c r="AT2074" s="6"/>
      <c r="AY2074" s="6"/>
      <c r="BD2074" s="6"/>
      <c r="BI2074" s="6"/>
      <c r="BN2074" s="6"/>
      <c r="BS2074" s="6"/>
      <c r="BX2074" s="6"/>
      <c r="CC2074" s="6"/>
      <c r="CH2074" s="6"/>
      <c r="CM2074" s="6"/>
      <c r="CR2074" s="6"/>
      <c r="CW2074" s="6"/>
    </row>
    <row r="2075" spans="1:101" x14ac:dyDescent="0.25">
      <c r="A2075" s="27"/>
      <c r="F2075" s="6"/>
      <c r="K2075" s="6"/>
      <c r="P2075" s="6"/>
      <c r="U2075" s="6"/>
      <c r="Z2075" s="6"/>
      <c r="AE2075" s="6"/>
      <c r="AJ2075" s="6"/>
      <c r="AO2075" s="6"/>
      <c r="AT2075" s="6"/>
      <c r="AY2075" s="6"/>
      <c r="BD2075" s="6"/>
      <c r="BI2075" s="6"/>
      <c r="BN2075" s="6"/>
      <c r="BS2075" s="6"/>
      <c r="BX2075" s="6"/>
      <c r="CC2075" s="6"/>
      <c r="CH2075" s="6"/>
      <c r="CM2075" s="6"/>
      <c r="CR2075" s="6"/>
      <c r="CW2075" s="6"/>
    </row>
    <row r="2076" spans="1:101" x14ac:dyDescent="0.25">
      <c r="A2076" s="27"/>
      <c r="F2076" s="6"/>
      <c r="K2076" s="6"/>
      <c r="P2076" s="6"/>
      <c r="U2076" s="6"/>
      <c r="Z2076" s="6"/>
      <c r="AE2076" s="6"/>
      <c r="AJ2076" s="6"/>
      <c r="AO2076" s="6"/>
      <c r="AT2076" s="6"/>
      <c r="AY2076" s="6"/>
      <c r="BD2076" s="6"/>
      <c r="BI2076" s="6"/>
      <c r="BN2076" s="6"/>
      <c r="BS2076" s="6"/>
      <c r="BX2076" s="6"/>
      <c r="CC2076" s="6"/>
      <c r="CH2076" s="6"/>
      <c r="CM2076" s="6"/>
      <c r="CR2076" s="6"/>
      <c r="CW2076" s="6"/>
    </row>
    <row r="2077" spans="1:101" x14ac:dyDescent="0.25">
      <c r="A2077" s="27"/>
      <c r="F2077" s="6"/>
      <c r="K2077" s="6"/>
      <c r="P2077" s="6"/>
      <c r="U2077" s="6"/>
      <c r="Z2077" s="6"/>
      <c r="AE2077" s="6"/>
      <c r="AJ2077" s="6"/>
      <c r="AO2077" s="6"/>
      <c r="AT2077" s="6"/>
      <c r="AY2077" s="6"/>
      <c r="BD2077" s="6"/>
      <c r="BI2077" s="6"/>
      <c r="BN2077" s="6"/>
      <c r="BS2077" s="6"/>
      <c r="BX2077" s="6"/>
      <c r="CC2077" s="6"/>
      <c r="CH2077" s="6"/>
      <c r="CM2077" s="6"/>
      <c r="CR2077" s="6"/>
      <c r="CW2077" s="6"/>
    </row>
    <row r="2078" spans="1:101" x14ac:dyDescent="0.25">
      <c r="A2078" s="27"/>
      <c r="F2078" s="6"/>
      <c r="K2078" s="6"/>
      <c r="P2078" s="6"/>
      <c r="U2078" s="6"/>
      <c r="Z2078" s="6"/>
      <c r="AE2078" s="6"/>
      <c r="AJ2078" s="6"/>
      <c r="AO2078" s="6"/>
      <c r="AT2078" s="6"/>
      <c r="AY2078" s="6"/>
      <c r="BD2078" s="6"/>
      <c r="BI2078" s="6"/>
      <c r="BN2078" s="6"/>
      <c r="BS2078" s="6"/>
      <c r="BX2078" s="6"/>
      <c r="CC2078" s="6"/>
      <c r="CH2078" s="6"/>
      <c r="CM2078" s="6"/>
      <c r="CR2078" s="6"/>
      <c r="CW2078" s="6"/>
    </row>
    <row r="2079" spans="1:101" x14ac:dyDescent="0.25">
      <c r="A2079" s="27"/>
      <c r="F2079" s="6"/>
      <c r="K2079" s="6"/>
      <c r="P2079" s="6"/>
      <c r="U2079" s="6"/>
      <c r="Z2079" s="6"/>
      <c r="AE2079" s="6"/>
      <c r="AJ2079" s="6"/>
      <c r="AO2079" s="6"/>
      <c r="AT2079" s="6"/>
      <c r="AY2079" s="6"/>
      <c r="BD2079" s="6"/>
      <c r="BI2079" s="6"/>
      <c r="BN2079" s="6"/>
      <c r="BS2079" s="6"/>
      <c r="BX2079" s="6"/>
      <c r="CC2079" s="6"/>
      <c r="CH2079" s="6"/>
      <c r="CM2079" s="6"/>
      <c r="CR2079" s="6"/>
      <c r="CW2079" s="6"/>
    </row>
    <row r="2080" spans="1:101" x14ac:dyDescent="0.25">
      <c r="A2080" s="27"/>
      <c r="F2080" s="6"/>
      <c r="K2080" s="6"/>
      <c r="P2080" s="6"/>
      <c r="U2080" s="6"/>
      <c r="Z2080" s="6"/>
      <c r="AE2080" s="6"/>
      <c r="AJ2080" s="6"/>
      <c r="AO2080" s="6"/>
      <c r="AT2080" s="6"/>
      <c r="AY2080" s="6"/>
      <c r="BD2080" s="6"/>
      <c r="BI2080" s="6"/>
      <c r="BN2080" s="6"/>
      <c r="BS2080" s="6"/>
      <c r="BX2080" s="6"/>
      <c r="CC2080" s="6"/>
      <c r="CH2080" s="6"/>
      <c r="CM2080" s="6"/>
      <c r="CR2080" s="6"/>
      <c r="CW2080" s="6"/>
    </row>
    <row r="2081" spans="1:101" x14ac:dyDescent="0.25">
      <c r="A2081" s="27"/>
      <c r="F2081" s="6"/>
      <c r="K2081" s="6"/>
      <c r="P2081" s="6"/>
      <c r="U2081" s="6"/>
      <c r="Z2081" s="6"/>
      <c r="AE2081" s="6"/>
      <c r="AJ2081" s="6"/>
      <c r="AO2081" s="6"/>
      <c r="AT2081" s="6"/>
      <c r="AY2081" s="6"/>
      <c r="BD2081" s="6"/>
      <c r="BI2081" s="6"/>
      <c r="BN2081" s="6"/>
      <c r="BS2081" s="6"/>
      <c r="BX2081" s="6"/>
      <c r="CC2081" s="6"/>
      <c r="CH2081" s="6"/>
      <c r="CM2081" s="6"/>
      <c r="CR2081" s="6"/>
      <c r="CW2081" s="6"/>
    </row>
    <row r="2082" spans="1:101" x14ac:dyDescent="0.25">
      <c r="A2082" s="27"/>
      <c r="F2082" s="6"/>
      <c r="K2082" s="6"/>
      <c r="P2082" s="6"/>
      <c r="U2082" s="6"/>
      <c r="Z2082" s="6"/>
      <c r="AE2082" s="6"/>
      <c r="AJ2082" s="6"/>
      <c r="AO2082" s="6"/>
      <c r="AT2082" s="6"/>
      <c r="AY2082" s="6"/>
      <c r="BD2082" s="6"/>
      <c r="BI2082" s="6"/>
      <c r="BN2082" s="6"/>
      <c r="BS2082" s="6"/>
      <c r="BX2082" s="6"/>
      <c r="CC2082" s="6"/>
      <c r="CH2082" s="6"/>
      <c r="CM2082" s="6"/>
      <c r="CR2082" s="6"/>
      <c r="CW2082" s="6"/>
    </row>
    <row r="2083" spans="1:101" x14ac:dyDescent="0.25">
      <c r="A2083" s="27"/>
      <c r="F2083" s="6"/>
      <c r="K2083" s="6"/>
      <c r="P2083" s="6"/>
      <c r="U2083" s="6"/>
      <c r="Z2083" s="6"/>
      <c r="AE2083" s="6"/>
      <c r="AJ2083" s="6"/>
      <c r="AO2083" s="6"/>
      <c r="AT2083" s="6"/>
      <c r="AY2083" s="6"/>
      <c r="BD2083" s="6"/>
      <c r="BI2083" s="6"/>
      <c r="BN2083" s="6"/>
      <c r="BS2083" s="6"/>
      <c r="BX2083" s="6"/>
      <c r="CC2083" s="6"/>
      <c r="CH2083" s="6"/>
      <c r="CM2083" s="6"/>
      <c r="CR2083" s="6"/>
      <c r="CW2083" s="6"/>
    </row>
    <row r="2084" spans="1:101" x14ac:dyDescent="0.25">
      <c r="A2084" s="27"/>
      <c r="F2084" s="6"/>
      <c r="K2084" s="6"/>
      <c r="P2084" s="6"/>
      <c r="U2084" s="6"/>
      <c r="Z2084" s="6"/>
      <c r="AE2084" s="6"/>
      <c r="AJ2084" s="6"/>
      <c r="AO2084" s="6"/>
      <c r="AT2084" s="6"/>
      <c r="AY2084" s="6"/>
      <c r="BD2084" s="6"/>
      <c r="BI2084" s="6"/>
      <c r="BN2084" s="6"/>
      <c r="BS2084" s="6"/>
      <c r="BX2084" s="6"/>
      <c r="CC2084" s="6"/>
      <c r="CH2084" s="6"/>
      <c r="CM2084" s="6"/>
      <c r="CR2084" s="6"/>
      <c r="CW2084" s="6"/>
    </row>
    <row r="2085" spans="1:101" x14ac:dyDescent="0.25">
      <c r="A2085" s="27"/>
      <c r="F2085" s="6"/>
      <c r="K2085" s="6"/>
      <c r="P2085" s="6"/>
      <c r="U2085" s="6"/>
      <c r="Z2085" s="6"/>
      <c r="AE2085" s="6"/>
      <c r="AJ2085" s="6"/>
      <c r="AO2085" s="6"/>
      <c r="AT2085" s="6"/>
      <c r="AY2085" s="6"/>
      <c r="BD2085" s="6"/>
      <c r="BI2085" s="6"/>
      <c r="BN2085" s="6"/>
      <c r="BS2085" s="6"/>
      <c r="BX2085" s="6"/>
      <c r="CC2085" s="6"/>
      <c r="CH2085" s="6"/>
      <c r="CM2085" s="6"/>
      <c r="CR2085" s="6"/>
      <c r="CW2085" s="6"/>
    </row>
    <row r="2086" spans="1:101" x14ac:dyDescent="0.25">
      <c r="A2086" s="27"/>
      <c r="F2086" s="6"/>
      <c r="K2086" s="6"/>
      <c r="P2086" s="6"/>
      <c r="U2086" s="6"/>
      <c r="Z2086" s="6"/>
      <c r="AE2086" s="6"/>
      <c r="AJ2086" s="6"/>
      <c r="AO2086" s="6"/>
      <c r="AT2086" s="6"/>
      <c r="AY2086" s="6"/>
      <c r="BD2086" s="6"/>
      <c r="BI2086" s="6"/>
      <c r="BN2086" s="6"/>
      <c r="BS2086" s="6"/>
      <c r="BX2086" s="6"/>
      <c r="CC2086" s="6"/>
      <c r="CH2086" s="6"/>
      <c r="CM2086" s="6"/>
      <c r="CR2086" s="6"/>
      <c r="CW2086" s="6"/>
    </row>
    <row r="2087" spans="1:101" x14ac:dyDescent="0.25">
      <c r="A2087" s="27"/>
      <c r="F2087" s="6"/>
      <c r="K2087" s="6"/>
      <c r="P2087" s="6"/>
      <c r="U2087" s="6"/>
      <c r="Z2087" s="6"/>
      <c r="AE2087" s="6"/>
      <c r="AJ2087" s="6"/>
      <c r="AO2087" s="6"/>
      <c r="AT2087" s="6"/>
      <c r="AY2087" s="6"/>
      <c r="BD2087" s="6"/>
      <c r="BI2087" s="6"/>
      <c r="BN2087" s="6"/>
      <c r="BS2087" s="6"/>
      <c r="BX2087" s="6"/>
      <c r="CC2087" s="6"/>
      <c r="CH2087" s="6"/>
      <c r="CM2087" s="6"/>
      <c r="CR2087" s="6"/>
      <c r="CW2087" s="6"/>
    </row>
    <row r="2088" spans="1:101" x14ac:dyDescent="0.25">
      <c r="A2088" s="27"/>
      <c r="F2088" s="6"/>
      <c r="K2088" s="6"/>
      <c r="P2088" s="6"/>
      <c r="U2088" s="6"/>
      <c r="Z2088" s="6"/>
      <c r="AE2088" s="6"/>
      <c r="AJ2088" s="6"/>
      <c r="AO2088" s="6"/>
      <c r="AT2088" s="6"/>
      <c r="AY2088" s="6"/>
      <c r="BD2088" s="6"/>
      <c r="BI2088" s="6"/>
      <c r="BN2088" s="6"/>
      <c r="BS2088" s="6"/>
      <c r="BX2088" s="6"/>
      <c r="CC2088" s="6"/>
      <c r="CH2088" s="6"/>
      <c r="CM2088" s="6"/>
      <c r="CR2088" s="6"/>
      <c r="CW2088" s="6"/>
    </row>
    <row r="2089" spans="1:101" x14ac:dyDescent="0.25">
      <c r="A2089" s="27"/>
      <c r="F2089" s="6"/>
      <c r="K2089" s="6"/>
      <c r="P2089" s="6"/>
      <c r="U2089" s="6"/>
      <c r="Z2089" s="6"/>
      <c r="AE2089" s="6"/>
      <c r="AJ2089" s="6"/>
      <c r="AO2089" s="6"/>
      <c r="AT2089" s="6"/>
      <c r="AY2089" s="6"/>
      <c r="BD2089" s="6"/>
      <c r="BI2089" s="6"/>
      <c r="BN2089" s="6"/>
      <c r="BS2089" s="6"/>
      <c r="BX2089" s="6"/>
      <c r="CC2089" s="6"/>
      <c r="CH2089" s="6"/>
      <c r="CM2089" s="6"/>
      <c r="CR2089" s="6"/>
      <c r="CW2089" s="6"/>
    </row>
    <row r="2090" spans="1:101" x14ac:dyDescent="0.25">
      <c r="A2090" s="27"/>
      <c r="F2090" s="6"/>
      <c r="K2090" s="6"/>
      <c r="P2090" s="6"/>
      <c r="U2090" s="6"/>
      <c r="Z2090" s="6"/>
      <c r="AE2090" s="6"/>
      <c r="AJ2090" s="6"/>
      <c r="AO2090" s="6"/>
      <c r="AT2090" s="6"/>
      <c r="AY2090" s="6"/>
      <c r="BD2090" s="6"/>
      <c r="BI2090" s="6"/>
      <c r="BN2090" s="6"/>
      <c r="BS2090" s="6"/>
      <c r="BX2090" s="6"/>
      <c r="CC2090" s="6"/>
      <c r="CH2090" s="6"/>
      <c r="CM2090" s="6"/>
      <c r="CR2090" s="6"/>
      <c r="CW2090" s="6"/>
    </row>
    <row r="2091" spans="1:101" x14ac:dyDescent="0.25">
      <c r="A2091" s="27"/>
      <c r="F2091" s="6"/>
      <c r="K2091" s="6"/>
      <c r="P2091" s="6"/>
      <c r="U2091" s="6"/>
      <c r="Z2091" s="6"/>
      <c r="AE2091" s="6"/>
      <c r="AJ2091" s="6"/>
      <c r="AO2091" s="6"/>
      <c r="AT2091" s="6"/>
      <c r="AY2091" s="6"/>
      <c r="BD2091" s="6"/>
      <c r="BI2091" s="6"/>
      <c r="BN2091" s="6"/>
      <c r="BS2091" s="6"/>
      <c r="BX2091" s="6"/>
      <c r="CC2091" s="6"/>
      <c r="CH2091" s="6"/>
      <c r="CM2091" s="6"/>
      <c r="CR2091" s="6"/>
      <c r="CW2091" s="6"/>
    </row>
    <row r="2092" spans="1:101" x14ac:dyDescent="0.25">
      <c r="A2092" s="27"/>
      <c r="F2092" s="6"/>
      <c r="K2092" s="6"/>
      <c r="P2092" s="6"/>
      <c r="U2092" s="6"/>
      <c r="Z2092" s="6"/>
      <c r="AE2092" s="6"/>
      <c r="AJ2092" s="6"/>
      <c r="AO2092" s="6"/>
      <c r="AT2092" s="6"/>
      <c r="AY2092" s="6"/>
      <c r="BD2092" s="6"/>
      <c r="BI2092" s="6"/>
      <c r="BN2092" s="6"/>
      <c r="BS2092" s="6"/>
      <c r="BX2092" s="6"/>
      <c r="CC2092" s="6"/>
      <c r="CH2092" s="6"/>
      <c r="CM2092" s="6"/>
      <c r="CR2092" s="6"/>
      <c r="CW2092" s="6"/>
    </row>
    <row r="2093" spans="1:101" x14ac:dyDescent="0.25">
      <c r="A2093" s="27"/>
      <c r="F2093" s="6"/>
      <c r="K2093" s="6"/>
      <c r="P2093" s="6"/>
      <c r="U2093" s="6"/>
      <c r="Z2093" s="6"/>
      <c r="AE2093" s="6"/>
      <c r="AJ2093" s="6"/>
      <c r="AO2093" s="6"/>
      <c r="AT2093" s="6"/>
      <c r="AY2093" s="6"/>
      <c r="BD2093" s="6"/>
      <c r="BI2093" s="6"/>
      <c r="BN2093" s="6"/>
      <c r="BS2093" s="6"/>
      <c r="BX2093" s="6"/>
      <c r="CC2093" s="6"/>
      <c r="CH2093" s="6"/>
      <c r="CM2093" s="6"/>
      <c r="CR2093" s="6"/>
      <c r="CW2093" s="6"/>
    </row>
    <row r="2094" spans="1:101" x14ac:dyDescent="0.25">
      <c r="A2094" s="27"/>
      <c r="F2094" s="6"/>
      <c r="K2094" s="6"/>
      <c r="P2094" s="6"/>
      <c r="U2094" s="6"/>
      <c r="Z2094" s="6"/>
      <c r="AE2094" s="6"/>
      <c r="AJ2094" s="6"/>
      <c r="AO2094" s="6"/>
      <c r="AT2094" s="6"/>
      <c r="AY2094" s="6"/>
      <c r="BD2094" s="6"/>
      <c r="BI2094" s="6"/>
      <c r="BN2094" s="6"/>
      <c r="BS2094" s="6"/>
      <c r="BX2094" s="6"/>
      <c r="CC2094" s="6"/>
      <c r="CH2094" s="6"/>
      <c r="CM2094" s="6"/>
      <c r="CR2094" s="6"/>
      <c r="CW2094" s="6"/>
    </row>
    <row r="2095" spans="1:101" x14ac:dyDescent="0.25">
      <c r="A2095" s="27"/>
      <c r="F2095" s="6"/>
      <c r="K2095" s="6"/>
      <c r="P2095" s="6"/>
      <c r="U2095" s="6"/>
      <c r="Z2095" s="6"/>
      <c r="AE2095" s="6"/>
      <c r="AJ2095" s="6"/>
      <c r="AO2095" s="6"/>
      <c r="AT2095" s="6"/>
      <c r="AY2095" s="6"/>
      <c r="BD2095" s="6"/>
      <c r="BI2095" s="6"/>
      <c r="BN2095" s="6"/>
      <c r="BS2095" s="6"/>
      <c r="BX2095" s="6"/>
      <c r="CC2095" s="6"/>
      <c r="CH2095" s="6"/>
      <c r="CM2095" s="6"/>
      <c r="CR2095" s="6"/>
      <c r="CW2095" s="6"/>
    </row>
    <row r="2096" spans="1:101" x14ac:dyDescent="0.25">
      <c r="A2096" s="27"/>
      <c r="F2096" s="6"/>
      <c r="K2096" s="6"/>
      <c r="P2096" s="6"/>
      <c r="U2096" s="6"/>
      <c r="Z2096" s="6"/>
      <c r="AE2096" s="6"/>
      <c r="AJ2096" s="6"/>
      <c r="AO2096" s="6"/>
      <c r="AT2096" s="6"/>
      <c r="AY2096" s="6"/>
      <c r="BD2096" s="6"/>
      <c r="BI2096" s="6"/>
      <c r="BN2096" s="6"/>
      <c r="BS2096" s="6"/>
      <c r="BX2096" s="6"/>
      <c r="CC2096" s="6"/>
      <c r="CH2096" s="6"/>
      <c r="CM2096" s="6"/>
      <c r="CR2096" s="6"/>
      <c r="CW2096" s="6"/>
    </row>
    <row r="2097" spans="1:101" x14ac:dyDescent="0.25">
      <c r="A2097" s="27"/>
      <c r="F2097" s="6"/>
      <c r="K2097" s="6"/>
      <c r="P2097" s="6"/>
      <c r="U2097" s="6"/>
      <c r="Z2097" s="6"/>
      <c r="AE2097" s="6"/>
      <c r="AJ2097" s="6"/>
      <c r="AO2097" s="6"/>
      <c r="AT2097" s="6"/>
      <c r="AY2097" s="6"/>
      <c r="BD2097" s="6"/>
      <c r="BI2097" s="6"/>
      <c r="BN2097" s="6"/>
      <c r="BS2097" s="6"/>
      <c r="BX2097" s="6"/>
      <c r="CC2097" s="6"/>
      <c r="CH2097" s="6"/>
      <c r="CM2097" s="6"/>
      <c r="CR2097" s="6"/>
      <c r="CW2097" s="6"/>
    </row>
    <row r="2098" spans="1:101" x14ac:dyDescent="0.25">
      <c r="A2098" s="27"/>
      <c r="F2098" s="6"/>
      <c r="K2098" s="6"/>
      <c r="P2098" s="6"/>
      <c r="U2098" s="6"/>
      <c r="Z2098" s="6"/>
      <c r="AE2098" s="6"/>
      <c r="AJ2098" s="6"/>
      <c r="AO2098" s="6"/>
      <c r="AT2098" s="6"/>
      <c r="AY2098" s="6"/>
      <c r="BD2098" s="6"/>
      <c r="BI2098" s="6"/>
      <c r="BN2098" s="6"/>
      <c r="BS2098" s="6"/>
      <c r="BX2098" s="6"/>
      <c r="CC2098" s="6"/>
      <c r="CH2098" s="6"/>
      <c r="CM2098" s="6"/>
      <c r="CR2098" s="6"/>
      <c r="CW2098" s="6"/>
    </row>
    <row r="2099" spans="1:101" x14ac:dyDescent="0.25">
      <c r="A2099" s="27"/>
      <c r="F2099" s="6"/>
      <c r="K2099" s="6"/>
      <c r="P2099" s="6"/>
      <c r="U2099" s="6"/>
      <c r="Z2099" s="6"/>
      <c r="AE2099" s="6"/>
      <c r="AJ2099" s="6"/>
      <c r="AO2099" s="6"/>
      <c r="AT2099" s="6"/>
      <c r="AY2099" s="6"/>
      <c r="BD2099" s="6"/>
      <c r="BI2099" s="6"/>
      <c r="BN2099" s="6"/>
      <c r="BS2099" s="6"/>
      <c r="BX2099" s="6"/>
      <c r="CC2099" s="6"/>
      <c r="CH2099" s="6"/>
      <c r="CM2099" s="6"/>
      <c r="CR2099" s="6"/>
      <c r="CW2099" s="6"/>
    </row>
    <row r="2100" spans="1:101" x14ac:dyDescent="0.25">
      <c r="A2100" s="27"/>
      <c r="F2100" s="6"/>
      <c r="K2100" s="6"/>
      <c r="P2100" s="6"/>
      <c r="U2100" s="6"/>
      <c r="Z2100" s="6"/>
      <c r="AE2100" s="6"/>
      <c r="AJ2100" s="6"/>
      <c r="AO2100" s="6"/>
      <c r="AT2100" s="6"/>
      <c r="AY2100" s="6"/>
      <c r="BD2100" s="6"/>
      <c r="BI2100" s="6"/>
      <c r="BN2100" s="6"/>
      <c r="BS2100" s="6"/>
      <c r="BX2100" s="6"/>
      <c r="CC2100" s="6"/>
      <c r="CH2100" s="6"/>
      <c r="CM2100" s="6"/>
      <c r="CR2100" s="6"/>
      <c r="CW2100" s="6"/>
    </row>
    <row r="2101" spans="1:101" x14ac:dyDescent="0.25">
      <c r="A2101" s="27"/>
      <c r="F2101" s="6"/>
      <c r="K2101" s="6"/>
      <c r="P2101" s="6"/>
      <c r="U2101" s="6"/>
      <c r="Z2101" s="6"/>
      <c r="AE2101" s="6"/>
      <c r="AJ2101" s="6"/>
      <c r="AO2101" s="6"/>
      <c r="AT2101" s="6"/>
      <c r="AY2101" s="6"/>
      <c r="BD2101" s="6"/>
      <c r="BI2101" s="6"/>
      <c r="BN2101" s="6"/>
      <c r="BS2101" s="6"/>
      <c r="BX2101" s="6"/>
      <c r="CC2101" s="6"/>
      <c r="CH2101" s="6"/>
      <c r="CM2101" s="6"/>
      <c r="CR2101" s="6"/>
      <c r="CW2101" s="6"/>
    </row>
    <row r="2102" spans="1:101" x14ac:dyDescent="0.25">
      <c r="A2102" s="27"/>
      <c r="F2102" s="6"/>
      <c r="K2102" s="6"/>
      <c r="P2102" s="6"/>
      <c r="U2102" s="6"/>
      <c r="Z2102" s="6"/>
      <c r="AE2102" s="6"/>
      <c r="AJ2102" s="6"/>
      <c r="AO2102" s="6"/>
      <c r="AT2102" s="6"/>
      <c r="AY2102" s="6"/>
      <c r="BD2102" s="6"/>
      <c r="BI2102" s="6"/>
      <c r="BN2102" s="6"/>
      <c r="BS2102" s="6"/>
      <c r="BX2102" s="6"/>
      <c r="CC2102" s="6"/>
      <c r="CH2102" s="6"/>
      <c r="CM2102" s="6"/>
      <c r="CR2102" s="6"/>
      <c r="CW2102" s="6"/>
    </row>
    <row r="2103" spans="1:101" x14ac:dyDescent="0.25">
      <c r="A2103" s="27"/>
      <c r="F2103" s="6"/>
      <c r="K2103" s="6"/>
      <c r="P2103" s="6"/>
      <c r="U2103" s="6"/>
      <c r="Z2103" s="6"/>
      <c r="AE2103" s="6"/>
      <c r="AJ2103" s="6"/>
      <c r="AO2103" s="6"/>
      <c r="AT2103" s="6"/>
      <c r="AY2103" s="6"/>
      <c r="BD2103" s="6"/>
      <c r="BI2103" s="6"/>
      <c r="BN2103" s="6"/>
      <c r="BS2103" s="6"/>
      <c r="BX2103" s="6"/>
      <c r="CC2103" s="6"/>
      <c r="CH2103" s="6"/>
      <c r="CM2103" s="6"/>
      <c r="CR2103" s="6"/>
      <c r="CW2103" s="6"/>
    </row>
    <row r="2104" spans="1:101" x14ac:dyDescent="0.25">
      <c r="A2104" s="27"/>
      <c r="F2104" s="6"/>
      <c r="K2104" s="6"/>
      <c r="P2104" s="6"/>
      <c r="U2104" s="6"/>
      <c r="Z2104" s="6"/>
      <c r="AE2104" s="6"/>
      <c r="AJ2104" s="6"/>
      <c r="AO2104" s="6"/>
      <c r="AT2104" s="6"/>
      <c r="AY2104" s="6"/>
      <c r="BD2104" s="6"/>
      <c r="BI2104" s="6"/>
      <c r="BN2104" s="6"/>
      <c r="BS2104" s="6"/>
      <c r="BX2104" s="6"/>
      <c r="CC2104" s="6"/>
      <c r="CH2104" s="6"/>
      <c r="CM2104" s="6"/>
      <c r="CR2104" s="6"/>
      <c r="CW2104" s="6"/>
    </row>
    <row r="2105" spans="1:101" x14ac:dyDescent="0.25">
      <c r="A2105" s="27"/>
      <c r="F2105" s="6"/>
      <c r="K2105" s="6"/>
      <c r="P2105" s="6"/>
      <c r="U2105" s="6"/>
      <c r="Z2105" s="6"/>
      <c r="AE2105" s="6"/>
      <c r="AJ2105" s="6"/>
      <c r="AO2105" s="6"/>
      <c r="AT2105" s="6"/>
      <c r="AY2105" s="6"/>
      <c r="BD2105" s="6"/>
      <c r="BI2105" s="6"/>
      <c r="BN2105" s="6"/>
      <c r="BS2105" s="6"/>
      <c r="BX2105" s="6"/>
      <c r="CC2105" s="6"/>
      <c r="CH2105" s="6"/>
      <c r="CM2105" s="6"/>
      <c r="CR2105" s="6"/>
      <c r="CW2105" s="6"/>
    </row>
    <row r="2106" spans="1:101" x14ac:dyDescent="0.25">
      <c r="A2106" s="27"/>
      <c r="F2106" s="6"/>
      <c r="K2106" s="6"/>
      <c r="P2106" s="6"/>
      <c r="U2106" s="6"/>
      <c r="Z2106" s="6"/>
      <c r="AE2106" s="6"/>
      <c r="AJ2106" s="6"/>
      <c r="AO2106" s="6"/>
      <c r="AT2106" s="6"/>
      <c r="AY2106" s="6"/>
      <c r="BD2106" s="6"/>
      <c r="BI2106" s="6"/>
      <c r="BN2106" s="6"/>
      <c r="BS2106" s="6"/>
      <c r="BX2106" s="6"/>
      <c r="CC2106" s="6"/>
      <c r="CH2106" s="6"/>
      <c r="CM2106" s="6"/>
      <c r="CR2106" s="6"/>
      <c r="CW2106" s="6"/>
    </row>
    <row r="2107" spans="1:101" x14ac:dyDescent="0.25">
      <c r="A2107" s="27"/>
      <c r="F2107" s="6"/>
      <c r="K2107" s="6"/>
      <c r="P2107" s="6"/>
      <c r="U2107" s="6"/>
      <c r="Z2107" s="6"/>
      <c r="AE2107" s="6"/>
      <c r="AJ2107" s="6"/>
      <c r="AO2107" s="6"/>
      <c r="AT2107" s="6"/>
      <c r="AY2107" s="6"/>
      <c r="BD2107" s="6"/>
      <c r="BI2107" s="6"/>
      <c r="BN2107" s="6"/>
      <c r="BS2107" s="6"/>
      <c r="BX2107" s="6"/>
      <c r="CC2107" s="6"/>
      <c r="CH2107" s="6"/>
      <c r="CM2107" s="6"/>
      <c r="CR2107" s="6"/>
      <c r="CW2107" s="6"/>
    </row>
    <row r="2108" spans="1:101" x14ac:dyDescent="0.25">
      <c r="A2108" s="27"/>
      <c r="F2108" s="6"/>
      <c r="K2108" s="6"/>
      <c r="P2108" s="6"/>
      <c r="U2108" s="6"/>
      <c r="Z2108" s="6"/>
      <c r="AE2108" s="6"/>
      <c r="AJ2108" s="6"/>
      <c r="AO2108" s="6"/>
      <c r="AT2108" s="6"/>
      <c r="AY2108" s="6"/>
      <c r="BD2108" s="6"/>
      <c r="BI2108" s="6"/>
      <c r="BN2108" s="6"/>
      <c r="BS2108" s="6"/>
      <c r="BX2108" s="6"/>
      <c r="CC2108" s="6"/>
      <c r="CH2108" s="6"/>
      <c r="CM2108" s="6"/>
      <c r="CR2108" s="6"/>
      <c r="CW2108" s="6"/>
    </row>
    <row r="2109" spans="1:101" x14ac:dyDescent="0.25">
      <c r="A2109" s="27"/>
      <c r="F2109" s="6"/>
      <c r="K2109" s="6"/>
      <c r="P2109" s="6"/>
      <c r="U2109" s="6"/>
      <c r="Z2109" s="6"/>
      <c r="AE2109" s="6"/>
      <c r="AJ2109" s="6"/>
      <c r="AO2109" s="6"/>
      <c r="AT2109" s="6"/>
      <c r="AY2109" s="6"/>
      <c r="BD2109" s="6"/>
      <c r="BI2109" s="6"/>
      <c r="BN2109" s="6"/>
      <c r="BS2109" s="6"/>
      <c r="BX2109" s="6"/>
      <c r="CC2109" s="6"/>
      <c r="CH2109" s="6"/>
      <c r="CM2109" s="6"/>
      <c r="CR2109" s="6"/>
      <c r="CW2109" s="6"/>
    </row>
    <row r="2110" spans="1:101" x14ac:dyDescent="0.25">
      <c r="A2110" s="27"/>
      <c r="F2110" s="6"/>
      <c r="K2110" s="6"/>
      <c r="P2110" s="6"/>
      <c r="U2110" s="6"/>
      <c r="Z2110" s="6"/>
      <c r="AE2110" s="6"/>
      <c r="AJ2110" s="6"/>
      <c r="AO2110" s="6"/>
      <c r="AT2110" s="6"/>
      <c r="AY2110" s="6"/>
      <c r="BD2110" s="6"/>
      <c r="BI2110" s="6"/>
      <c r="BN2110" s="6"/>
      <c r="BS2110" s="6"/>
      <c r="BX2110" s="6"/>
      <c r="CC2110" s="6"/>
      <c r="CH2110" s="6"/>
      <c r="CM2110" s="6"/>
      <c r="CR2110" s="6"/>
      <c r="CW2110" s="6"/>
    </row>
    <row r="2111" spans="1:101" x14ac:dyDescent="0.25">
      <c r="A2111" s="27"/>
      <c r="F2111" s="6"/>
      <c r="K2111" s="6"/>
      <c r="P2111" s="6"/>
      <c r="U2111" s="6"/>
      <c r="Z2111" s="6"/>
      <c r="AE2111" s="6"/>
      <c r="AJ2111" s="6"/>
      <c r="AO2111" s="6"/>
      <c r="AT2111" s="6"/>
      <c r="AY2111" s="6"/>
      <c r="BD2111" s="6"/>
      <c r="BI2111" s="6"/>
      <c r="BN2111" s="6"/>
      <c r="BS2111" s="6"/>
      <c r="BX2111" s="6"/>
      <c r="CC2111" s="6"/>
      <c r="CH2111" s="6"/>
      <c r="CM2111" s="6"/>
      <c r="CR2111" s="6"/>
      <c r="CW2111" s="6"/>
    </row>
    <row r="2112" spans="1:101" x14ac:dyDescent="0.25">
      <c r="A2112" s="27"/>
      <c r="F2112" s="6"/>
      <c r="K2112" s="6"/>
      <c r="P2112" s="6"/>
      <c r="U2112" s="6"/>
      <c r="Z2112" s="6"/>
      <c r="AE2112" s="6"/>
      <c r="AJ2112" s="6"/>
      <c r="AO2112" s="6"/>
      <c r="AT2112" s="6"/>
      <c r="AY2112" s="6"/>
      <c r="BD2112" s="6"/>
      <c r="BI2112" s="6"/>
      <c r="BN2112" s="6"/>
      <c r="BS2112" s="6"/>
      <c r="BX2112" s="6"/>
      <c r="CC2112" s="6"/>
      <c r="CH2112" s="6"/>
      <c r="CM2112" s="6"/>
      <c r="CR2112" s="6"/>
      <c r="CW2112" s="6"/>
    </row>
    <row r="2113" spans="1:101" x14ac:dyDescent="0.25">
      <c r="A2113" s="27"/>
      <c r="F2113" s="6"/>
      <c r="K2113" s="6"/>
      <c r="P2113" s="6"/>
      <c r="U2113" s="6"/>
      <c r="Z2113" s="6"/>
      <c r="AE2113" s="6"/>
      <c r="AJ2113" s="6"/>
      <c r="AO2113" s="6"/>
      <c r="AT2113" s="6"/>
      <c r="AY2113" s="6"/>
      <c r="BD2113" s="6"/>
      <c r="BI2113" s="6"/>
      <c r="BN2113" s="6"/>
      <c r="BS2113" s="6"/>
      <c r="BX2113" s="6"/>
      <c r="CC2113" s="6"/>
      <c r="CH2113" s="6"/>
      <c r="CM2113" s="6"/>
      <c r="CR2113" s="6"/>
      <c r="CW2113" s="6"/>
    </row>
    <row r="2114" spans="1:101" x14ac:dyDescent="0.25">
      <c r="A2114" s="27"/>
      <c r="F2114" s="6"/>
      <c r="K2114" s="6"/>
      <c r="P2114" s="6"/>
      <c r="U2114" s="6"/>
      <c r="Z2114" s="6"/>
      <c r="AE2114" s="6"/>
      <c r="AJ2114" s="6"/>
      <c r="AO2114" s="6"/>
      <c r="AT2114" s="6"/>
      <c r="AY2114" s="6"/>
      <c r="BD2114" s="6"/>
      <c r="BI2114" s="6"/>
      <c r="BN2114" s="6"/>
      <c r="BS2114" s="6"/>
      <c r="BX2114" s="6"/>
      <c r="CC2114" s="6"/>
      <c r="CH2114" s="6"/>
      <c r="CM2114" s="6"/>
      <c r="CR2114" s="6"/>
      <c r="CW2114" s="6"/>
    </row>
    <row r="2115" spans="1:101" x14ac:dyDescent="0.25">
      <c r="A2115" s="27"/>
      <c r="F2115" s="6"/>
      <c r="K2115" s="6"/>
      <c r="P2115" s="6"/>
      <c r="U2115" s="6"/>
      <c r="Z2115" s="6"/>
      <c r="AE2115" s="6"/>
      <c r="AJ2115" s="6"/>
      <c r="AO2115" s="6"/>
      <c r="AT2115" s="6"/>
      <c r="AY2115" s="6"/>
      <c r="BD2115" s="6"/>
      <c r="BI2115" s="6"/>
      <c r="BN2115" s="6"/>
      <c r="BS2115" s="6"/>
      <c r="BX2115" s="6"/>
      <c r="CC2115" s="6"/>
      <c r="CH2115" s="6"/>
      <c r="CM2115" s="6"/>
      <c r="CR2115" s="6"/>
      <c r="CW2115" s="6"/>
    </row>
    <row r="2116" spans="1:101" x14ac:dyDescent="0.25">
      <c r="A2116" s="27"/>
      <c r="F2116" s="6"/>
      <c r="K2116" s="6"/>
      <c r="P2116" s="6"/>
      <c r="U2116" s="6"/>
      <c r="Z2116" s="6"/>
      <c r="AE2116" s="6"/>
      <c r="AJ2116" s="6"/>
      <c r="AO2116" s="6"/>
      <c r="AT2116" s="6"/>
      <c r="AY2116" s="6"/>
      <c r="BD2116" s="6"/>
      <c r="BI2116" s="6"/>
      <c r="BN2116" s="6"/>
      <c r="BS2116" s="6"/>
      <c r="BX2116" s="6"/>
      <c r="CC2116" s="6"/>
      <c r="CH2116" s="6"/>
      <c r="CM2116" s="6"/>
      <c r="CR2116" s="6"/>
      <c r="CW2116" s="6"/>
    </row>
    <row r="2117" spans="1:101" x14ac:dyDescent="0.25">
      <c r="A2117" s="27"/>
      <c r="F2117" s="6"/>
      <c r="K2117" s="6"/>
      <c r="P2117" s="6"/>
      <c r="U2117" s="6"/>
      <c r="Z2117" s="6"/>
      <c r="AE2117" s="6"/>
      <c r="AJ2117" s="6"/>
      <c r="AO2117" s="6"/>
      <c r="AT2117" s="6"/>
      <c r="AY2117" s="6"/>
      <c r="BD2117" s="6"/>
      <c r="BI2117" s="6"/>
      <c r="BN2117" s="6"/>
      <c r="BS2117" s="6"/>
      <c r="BX2117" s="6"/>
      <c r="CC2117" s="6"/>
      <c r="CH2117" s="6"/>
      <c r="CM2117" s="6"/>
      <c r="CR2117" s="6"/>
      <c r="CW2117" s="6"/>
    </row>
    <row r="2118" spans="1:101" x14ac:dyDescent="0.25">
      <c r="A2118" s="27"/>
      <c r="F2118" s="6"/>
      <c r="K2118" s="6"/>
      <c r="P2118" s="6"/>
      <c r="U2118" s="6"/>
      <c r="Z2118" s="6"/>
      <c r="AE2118" s="6"/>
      <c r="AJ2118" s="6"/>
      <c r="AO2118" s="6"/>
      <c r="AT2118" s="6"/>
      <c r="AY2118" s="6"/>
      <c r="BD2118" s="6"/>
      <c r="BI2118" s="6"/>
      <c r="BN2118" s="6"/>
      <c r="BS2118" s="6"/>
      <c r="BX2118" s="6"/>
      <c r="CC2118" s="6"/>
      <c r="CH2118" s="6"/>
      <c r="CM2118" s="6"/>
      <c r="CR2118" s="6"/>
      <c r="CW2118" s="6"/>
    </row>
    <row r="2119" spans="1:101" x14ac:dyDescent="0.25">
      <c r="A2119" s="27"/>
      <c r="F2119" s="6"/>
      <c r="K2119" s="6"/>
      <c r="P2119" s="6"/>
      <c r="U2119" s="6"/>
      <c r="Z2119" s="6"/>
      <c r="AE2119" s="6"/>
      <c r="AJ2119" s="6"/>
      <c r="AO2119" s="6"/>
      <c r="AT2119" s="6"/>
      <c r="AY2119" s="6"/>
      <c r="BD2119" s="6"/>
      <c r="BI2119" s="6"/>
      <c r="BN2119" s="6"/>
      <c r="BS2119" s="6"/>
      <c r="BX2119" s="6"/>
      <c r="CC2119" s="6"/>
      <c r="CH2119" s="6"/>
      <c r="CM2119" s="6"/>
      <c r="CR2119" s="6"/>
      <c r="CW2119" s="6"/>
    </row>
    <row r="2120" spans="1:101" x14ac:dyDescent="0.25">
      <c r="A2120" s="27"/>
      <c r="F2120" s="6"/>
      <c r="K2120" s="6"/>
      <c r="P2120" s="6"/>
      <c r="U2120" s="6"/>
      <c r="Z2120" s="6"/>
      <c r="AE2120" s="6"/>
      <c r="AJ2120" s="6"/>
      <c r="AO2120" s="6"/>
      <c r="AT2120" s="6"/>
      <c r="AY2120" s="6"/>
      <c r="BD2120" s="6"/>
      <c r="BI2120" s="6"/>
      <c r="BN2120" s="6"/>
      <c r="BS2120" s="6"/>
      <c r="BX2120" s="6"/>
      <c r="CC2120" s="6"/>
      <c r="CH2120" s="6"/>
      <c r="CM2120" s="6"/>
      <c r="CR2120" s="6"/>
      <c r="CW2120" s="6"/>
    </row>
    <row r="2121" spans="1:101" x14ac:dyDescent="0.25">
      <c r="A2121" s="27"/>
      <c r="F2121" s="6"/>
      <c r="K2121" s="6"/>
      <c r="P2121" s="6"/>
      <c r="U2121" s="6"/>
      <c r="Z2121" s="6"/>
      <c r="AE2121" s="6"/>
      <c r="AJ2121" s="6"/>
      <c r="AO2121" s="6"/>
      <c r="AT2121" s="6"/>
      <c r="AY2121" s="6"/>
      <c r="BD2121" s="6"/>
      <c r="BI2121" s="6"/>
      <c r="BN2121" s="6"/>
      <c r="BS2121" s="6"/>
      <c r="BX2121" s="6"/>
      <c r="CC2121" s="6"/>
      <c r="CH2121" s="6"/>
      <c r="CM2121" s="6"/>
      <c r="CR2121" s="6"/>
      <c r="CW2121" s="6"/>
    </row>
    <row r="2122" spans="1:101" x14ac:dyDescent="0.25">
      <c r="A2122" s="27"/>
      <c r="F2122" s="6"/>
      <c r="K2122" s="6"/>
      <c r="P2122" s="6"/>
      <c r="U2122" s="6"/>
      <c r="Z2122" s="6"/>
      <c r="AE2122" s="6"/>
      <c r="AJ2122" s="6"/>
      <c r="AO2122" s="6"/>
      <c r="AT2122" s="6"/>
      <c r="AY2122" s="6"/>
      <c r="BD2122" s="6"/>
      <c r="BI2122" s="6"/>
      <c r="BN2122" s="6"/>
      <c r="BS2122" s="6"/>
      <c r="BX2122" s="6"/>
      <c r="CC2122" s="6"/>
      <c r="CH2122" s="6"/>
      <c r="CM2122" s="6"/>
      <c r="CR2122" s="6"/>
      <c r="CW2122" s="6"/>
    </row>
    <row r="2123" spans="1:101" x14ac:dyDescent="0.25">
      <c r="A2123" s="27"/>
      <c r="F2123" s="6"/>
      <c r="K2123" s="6"/>
      <c r="P2123" s="6"/>
      <c r="U2123" s="6"/>
      <c r="Z2123" s="6"/>
      <c r="AE2123" s="6"/>
      <c r="AJ2123" s="6"/>
      <c r="AO2123" s="6"/>
      <c r="AT2123" s="6"/>
      <c r="AY2123" s="6"/>
      <c r="BD2123" s="6"/>
      <c r="BI2123" s="6"/>
      <c r="BN2123" s="6"/>
      <c r="BS2123" s="6"/>
      <c r="BX2123" s="6"/>
      <c r="CC2123" s="6"/>
      <c r="CH2123" s="6"/>
      <c r="CM2123" s="6"/>
      <c r="CR2123" s="6"/>
      <c r="CW2123" s="6"/>
    </row>
    <row r="2124" spans="1:101" x14ac:dyDescent="0.25">
      <c r="A2124" s="27"/>
      <c r="F2124" s="6"/>
      <c r="K2124" s="6"/>
      <c r="P2124" s="6"/>
      <c r="U2124" s="6"/>
      <c r="Z2124" s="6"/>
      <c r="AE2124" s="6"/>
      <c r="AJ2124" s="6"/>
      <c r="AO2124" s="6"/>
      <c r="AT2124" s="6"/>
      <c r="AY2124" s="6"/>
      <c r="BD2124" s="6"/>
      <c r="BI2124" s="6"/>
      <c r="BN2124" s="6"/>
      <c r="BS2124" s="6"/>
      <c r="BX2124" s="6"/>
      <c r="CC2124" s="6"/>
      <c r="CH2124" s="6"/>
      <c r="CM2124" s="6"/>
      <c r="CR2124" s="6"/>
      <c r="CW2124" s="6"/>
    </row>
    <row r="2125" spans="1:101" x14ac:dyDescent="0.25">
      <c r="A2125" s="27"/>
      <c r="F2125" s="6"/>
      <c r="K2125" s="6"/>
      <c r="P2125" s="6"/>
      <c r="U2125" s="6"/>
      <c r="Z2125" s="6"/>
      <c r="AE2125" s="6"/>
      <c r="AJ2125" s="6"/>
      <c r="AO2125" s="6"/>
      <c r="AT2125" s="6"/>
      <c r="AY2125" s="6"/>
      <c r="BD2125" s="6"/>
      <c r="BI2125" s="6"/>
      <c r="BN2125" s="6"/>
      <c r="BS2125" s="6"/>
      <c r="BX2125" s="6"/>
      <c r="CC2125" s="6"/>
      <c r="CH2125" s="6"/>
      <c r="CM2125" s="6"/>
      <c r="CR2125" s="6"/>
      <c r="CW2125" s="6"/>
    </row>
    <row r="2126" spans="1:101" x14ac:dyDescent="0.25">
      <c r="A2126" s="27"/>
      <c r="F2126" s="6"/>
      <c r="K2126" s="6"/>
      <c r="P2126" s="6"/>
      <c r="U2126" s="6"/>
      <c r="Z2126" s="6"/>
      <c r="AE2126" s="6"/>
      <c r="AJ2126" s="6"/>
      <c r="AO2126" s="6"/>
      <c r="AT2126" s="6"/>
      <c r="AY2126" s="6"/>
      <c r="BD2126" s="6"/>
      <c r="BI2126" s="6"/>
      <c r="BN2126" s="6"/>
      <c r="BS2126" s="6"/>
      <c r="BX2126" s="6"/>
      <c r="CC2126" s="6"/>
      <c r="CH2126" s="6"/>
      <c r="CM2126" s="6"/>
      <c r="CR2126" s="6"/>
      <c r="CW2126" s="6"/>
    </row>
    <row r="2127" spans="1:101" x14ac:dyDescent="0.25">
      <c r="A2127" s="27"/>
      <c r="F2127" s="6"/>
      <c r="K2127" s="6"/>
      <c r="P2127" s="6"/>
      <c r="U2127" s="6"/>
      <c r="Z2127" s="6"/>
      <c r="AE2127" s="6"/>
      <c r="AJ2127" s="6"/>
      <c r="AO2127" s="6"/>
      <c r="AT2127" s="6"/>
      <c r="AY2127" s="6"/>
      <c r="BD2127" s="6"/>
      <c r="BI2127" s="6"/>
      <c r="BN2127" s="6"/>
      <c r="BS2127" s="6"/>
      <c r="BX2127" s="6"/>
      <c r="CC2127" s="6"/>
      <c r="CH2127" s="6"/>
      <c r="CM2127" s="6"/>
      <c r="CR2127" s="6"/>
      <c r="CW2127" s="6"/>
    </row>
    <row r="2128" spans="1:101" x14ac:dyDescent="0.25">
      <c r="A2128" s="27"/>
      <c r="F2128" s="6"/>
      <c r="K2128" s="6"/>
      <c r="P2128" s="6"/>
      <c r="U2128" s="6"/>
      <c r="Z2128" s="6"/>
      <c r="AE2128" s="6"/>
      <c r="AJ2128" s="6"/>
      <c r="AO2128" s="6"/>
      <c r="AT2128" s="6"/>
      <c r="AY2128" s="6"/>
      <c r="BD2128" s="6"/>
      <c r="BI2128" s="6"/>
      <c r="BN2128" s="6"/>
      <c r="BS2128" s="6"/>
      <c r="BX2128" s="6"/>
      <c r="CC2128" s="6"/>
      <c r="CH2128" s="6"/>
      <c r="CM2128" s="6"/>
      <c r="CR2128" s="6"/>
      <c r="CW2128" s="6"/>
    </row>
    <row r="2129" spans="1:101" x14ac:dyDescent="0.25">
      <c r="A2129" s="27"/>
      <c r="F2129" s="6"/>
      <c r="K2129" s="6"/>
      <c r="P2129" s="6"/>
      <c r="U2129" s="6"/>
      <c r="Z2129" s="6"/>
      <c r="AE2129" s="6"/>
      <c r="AJ2129" s="6"/>
      <c r="AO2129" s="6"/>
      <c r="AT2129" s="6"/>
      <c r="AY2129" s="6"/>
      <c r="BD2129" s="6"/>
      <c r="BI2129" s="6"/>
      <c r="BN2129" s="6"/>
      <c r="BS2129" s="6"/>
      <c r="BX2129" s="6"/>
      <c r="CC2129" s="6"/>
      <c r="CH2129" s="6"/>
      <c r="CM2129" s="6"/>
      <c r="CR2129" s="6"/>
      <c r="CW2129" s="6"/>
    </row>
    <row r="2130" spans="1:101" x14ac:dyDescent="0.25">
      <c r="A2130" s="27"/>
      <c r="F2130" s="6"/>
      <c r="K2130" s="6"/>
      <c r="P2130" s="6"/>
      <c r="U2130" s="6"/>
      <c r="Z2130" s="6"/>
      <c r="AE2130" s="6"/>
      <c r="AJ2130" s="6"/>
      <c r="AO2130" s="6"/>
      <c r="AT2130" s="6"/>
      <c r="AY2130" s="6"/>
      <c r="BD2130" s="6"/>
      <c r="BI2130" s="6"/>
      <c r="BN2130" s="6"/>
      <c r="BS2130" s="6"/>
      <c r="BX2130" s="6"/>
      <c r="CC2130" s="6"/>
      <c r="CH2130" s="6"/>
      <c r="CM2130" s="6"/>
      <c r="CR2130" s="6"/>
      <c r="CW2130" s="6"/>
    </row>
    <row r="2131" spans="1:101" x14ac:dyDescent="0.25">
      <c r="A2131" s="27"/>
      <c r="F2131" s="6"/>
      <c r="K2131" s="6"/>
      <c r="P2131" s="6"/>
      <c r="U2131" s="6"/>
      <c r="Z2131" s="6"/>
      <c r="AE2131" s="6"/>
      <c r="AJ2131" s="6"/>
      <c r="AO2131" s="6"/>
      <c r="AT2131" s="6"/>
      <c r="AY2131" s="6"/>
      <c r="BD2131" s="6"/>
      <c r="BI2131" s="6"/>
      <c r="BN2131" s="6"/>
      <c r="BS2131" s="6"/>
      <c r="BX2131" s="6"/>
      <c r="CC2131" s="6"/>
      <c r="CH2131" s="6"/>
      <c r="CM2131" s="6"/>
      <c r="CR2131" s="6"/>
      <c r="CW2131" s="6"/>
    </row>
    <row r="2132" spans="1:101" x14ac:dyDescent="0.25">
      <c r="A2132" s="27"/>
      <c r="F2132" s="6"/>
      <c r="K2132" s="6"/>
      <c r="P2132" s="6"/>
      <c r="U2132" s="6"/>
      <c r="Z2132" s="6"/>
      <c r="AE2132" s="6"/>
      <c r="AJ2132" s="6"/>
      <c r="AO2132" s="6"/>
      <c r="AT2132" s="6"/>
      <c r="AY2132" s="6"/>
      <c r="BD2132" s="6"/>
      <c r="BI2132" s="6"/>
      <c r="BN2132" s="6"/>
      <c r="BS2132" s="6"/>
      <c r="BX2132" s="6"/>
      <c r="CC2132" s="6"/>
      <c r="CH2132" s="6"/>
      <c r="CM2132" s="6"/>
      <c r="CR2132" s="6"/>
      <c r="CW2132" s="6"/>
    </row>
    <row r="2133" spans="1:101" x14ac:dyDescent="0.25">
      <c r="A2133" s="27"/>
      <c r="F2133" s="6"/>
      <c r="K2133" s="6"/>
      <c r="P2133" s="6"/>
      <c r="U2133" s="6"/>
      <c r="Z2133" s="6"/>
      <c r="AE2133" s="6"/>
      <c r="AJ2133" s="6"/>
      <c r="AO2133" s="6"/>
      <c r="AT2133" s="6"/>
      <c r="AY2133" s="6"/>
      <c r="BD2133" s="6"/>
      <c r="BI2133" s="6"/>
      <c r="BN2133" s="6"/>
      <c r="BS2133" s="6"/>
      <c r="BX2133" s="6"/>
      <c r="CC2133" s="6"/>
      <c r="CH2133" s="6"/>
      <c r="CM2133" s="6"/>
      <c r="CR2133" s="6"/>
      <c r="CW2133" s="6"/>
    </row>
    <row r="2134" spans="1:101" x14ac:dyDescent="0.25">
      <c r="A2134" s="27"/>
      <c r="F2134" s="6"/>
      <c r="K2134" s="6"/>
      <c r="P2134" s="6"/>
      <c r="U2134" s="6"/>
      <c r="Z2134" s="6"/>
      <c r="AE2134" s="6"/>
      <c r="AJ2134" s="6"/>
      <c r="AO2134" s="6"/>
      <c r="AT2134" s="6"/>
      <c r="AY2134" s="6"/>
      <c r="BD2134" s="6"/>
      <c r="BI2134" s="6"/>
      <c r="BN2134" s="6"/>
      <c r="BS2134" s="6"/>
      <c r="BX2134" s="6"/>
      <c r="CC2134" s="6"/>
      <c r="CH2134" s="6"/>
      <c r="CM2134" s="6"/>
      <c r="CR2134" s="6"/>
      <c r="CW2134" s="6"/>
    </row>
    <row r="2135" spans="1:101" x14ac:dyDescent="0.25">
      <c r="A2135" s="27"/>
      <c r="F2135" s="6"/>
      <c r="K2135" s="6"/>
      <c r="P2135" s="6"/>
      <c r="U2135" s="6"/>
      <c r="Z2135" s="6"/>
      <c r="AE2135" s="6"/>
      <c r="AJ2135" s="6"/>
      <c r="AO2135" s="6"/>
      <c r="AT2135" s="6"/>
      <c r="AY2135" s="6"/>
      <c r="BD2135" s="6"/>
      <c r="BI2135" s="6"/>
      <c r="BN2135" s="6"/>
      <c r="BS2135" s="6"/>
      <c r="BX2135" s="6"/>
      <c r="CC2135" s="6"/>
      <c r="CH2135" s="6"/>
      <c r="CM2135" s="6"/>
      <c r="CR2135" s="6"/>
      <c r="CW2135" s="6"/>
    </row>
    <row r="2136" spans="1:101" x14ac:dyDescent="0.25">
      <c r="A2136" s="27"/>
      <c r="F2136" s="6"/>
      <c r="K2136" s="6"/>
      <c r="P2136" s="6"/>
      <c r="U2136" s="6"/>
      <c r="Z2136" s="6"/>
      <c r="AE2136" s="6"/>
      <c r="AJ2136" s="6"/>
      <c r="AO2136" s="6"/>
      <c r="AT2136" s="6"/>
      <c r="AY2136" s="6"/>
      <c r="BD2136" s="6"/>
      <c r="BI2136" s="6"/>
      <c r="BN2136" s="6"/>
      <c r="BS2136" s="6"/>
      <c r="BX2136" s="6"/>
      <c r="CC2136" s="6"/>
      <c r="CH2136" s="6"/>
      <c r="CM2136" s="6"/>
      <c r="CR2136" s="6"/>
      <c r="CW2136" s="6"/>
    </row>
    <row r="2137" spans="1:101" x14ac:dyDescent="0.25">
      <c r="A2137" s="27"/>
      <c r="F2137" s="6"/>
      <c r="K2137" s="6"/>
      <c r="P2137" s="6"/>
      <c r="U2137" s="6"/>
      <c r="Z2137" s="6"/>
      <c r="AE2137" s="6"/>
      <c r="AJ2137" s="6"/>
      <c r="AO2137" s="6"/>
      <c r="AT2137" s="6"/>
      <c r="AY2137" s="6"/>
      <c r="BD2137" s="6"/>
      <c r="BI2137" s="6"/>
      <c r="BN2137" s="6"/>
      <c r="BS2137" s="6"/>
      <c r="BX2137" s="6"/>
      <c r="CC2137" s="6"/>
      <c r="CH2137" s="6"/>
      <c r="CM2137" s="6"/>
      <c r="CR2137" s="6"/>
      <c r="CW2137" s="6"/>
    </row>
    <row r="2138" spans="1:101" x14ac:dyDescent="0.25">
      <c r="A2138" s="27"/>
      <c r="F2138" s="6"/>
      <c r="K2138" s="6"/>
      <c r="P2138" s="6"/>
      <c r="U2138" s="6"/>
      <c r="Z2138" s="6"/>
      <c r="AE2138" s="6"/>
      <c r="AJ2138" s="6"/>
      <c r="AO2138" s="6"/>
      <c r="AT2138" s="6"/>
      <c r="AY2138" s="6"/>
      <c r="BD2138" s="6"/>
      <c r="BI2138" s="6"/>
      <c r="BN2138" s="6"/>
      <c r="BS2138" s="6"/>
      <c r="BX2138" s="6"/>
      <c r="CC2138" s="6"/>
      <c r="CH2138" s="6"/>
      <c r="CM2138" s="6"/>
      <c r="CR2138" s="6"/>
      <c r="CW2138" s="6"/>
    </row>
    <row r="2139" spans="1:101" x14ac:dyDescent="0.25">
      <c r="A2139" s="27"/>
      <c r="F2139" s="6"/>
      <c r="K2139" s="6"/>
      <c r="P2139" s="6"/>
      <c r="U2139" s="6"/>
      <c r="Z2139" s="6"/>
      <c r="AE2139" s="6"/>
      <c r="AJ2139" s="6"/>
      <c r="AO2139" s="6"/>
      <c r="AT2139" s="6"/>
      <c r="AY2139" s="6"/>
      <c r="BD2139" s="6"/>
      <c r="BI2139" s="6"/>
      <c r="BN2139" s="6"/>
      <c r="BS2139" s="6"/>
      <c r="BX2139" s="6"/>
      <c r="CC2139" s="6"/>
      <c r="CH2139" s="6"/>
      <c r="CM2139" s="6"/>
      <c r="CR2139" s="6"/>
      <c r="CW2139" s="6"/>
    </row>
    <row r="2140" spans="1:101" x14ac:dyDescent="0.25">
      <c r="A2140" s="27"/>
      <c r="F2140" s="6"/>
      <c r="K2140" s="6"/>
      <c r="P2140" s="6"/>
      <c r="U2140" s="6"/>
      <c r="Z2140" s="6"/>
      <c r="AE2140" s="6"/>
      <c r="AJ2140" s="6"/>
      <c r="AO2140" s="6"/>
      <c r="AT2140" s="6"/>
      <c r="AY2140" s="6"/>
      <c r="BD2140" s="6"/>
      <c r="BI2140" s="6"/>
      <c r="BN2140" s="6"/>
      <c r="BS2140" s="6"/>
      <c r="BX2140" s="6"/>
      <c r="CC2140" s="6"/>
      <c r="CH2140" s="6"/>
      <c r="CM2140" s="6"/>
      <c r="CR2140" s="6"/>
      <c r="CW2140" s="6"/>
    </row>
    <row r="2141" spans="1:101" x14ac:dyDescent="0.25">
      <c r="A2141" s="27"/>
      <c r="F2141" s="6"/>
      <c r="K2141" s="6"/>
      <c r="P2141" s="6"/>
      <c r="U2141" s="6"/>
      <c r="Z2141" s="6"/>
      <c r="AE2141" s="6"/>
      <c r="AJ2141" s="6"/>
      <c r="AO2141" s="6"/>
      <c r="AT2141" s="6"/>
      <c r="AY2141" s="6"/>
      <c r="BD2141" s="6"/>
      <c r="BI2141" s="6"/>
      <c r="BN2141" s="6"/>
      <c r="BS2141" s="6"/>
      <c r="BX2141" s="6"/>
      <c r="CC2141" s="6"/>
      <c r="CH2141" s="6"/>
      <c r="CM2141" s="6"/>
      <c r="CR2141" s="6"/>
      <c r="CW2141" s="6"/>
    </row>
    <row r="2142" spans="1:101" x14ac:dyDescent="0.25">
      <c r="A2142" s="27"/>
      <c r="F2142" s="6"/>
      <c r="K2142" s="6"/>
      <c r="P2142" s="6"/>
      <c r="U2142" s="6"/>
      <c r="Z2142" s="6"/>
      <c r="AE2142" s="6"/>
      <c r="AJ2142" s="6"/>
      <c r="AO2142" s="6"/>
      <c r="AT2142" s="6"/>
      <c r="AY2142" s="6"/>
      <c r="BD2142" s="6"/>
      <c r="BI2142" s="6"/>
      <c r="BN2142" s="6"/>
      <c r="BS2142" s="6"/>
      <c r="BX2142" s="6"/>
      <c r="CC2142" s="6"/>
      <c r="CH2142" s="6"/>
      <c r="CM2142" s="6"/>
      <c r="CR2142" s="6"/>
      <c r="CW2142" s="6"/>
    </row>
    <row r="2143" spans="1:101" x14ac:dyDescent="0.25">
      <c r="A2143" s="27"/>
      <c r="F2143" s="6"/>
      <c r="K2143" s="6"/>
      <c r="P2143" s="6"/>
      <c r="U2143" s="6"/>
      <c r="Z2143" s="6"/>
      <c r="AE2143" s="6"/>
      <c r="AJ2143" s="6"/>
      <c r="AO2143" s="6"/>
      <c r="AT2143" s="6"/>
      <c r="AY2143" s="6"/>
      <c r="BD2143" s="6"/>
      <c r="BI2143" s="6"/>
      <c r="BN2143" s="6"/>
      <c r="BS2143" s="6"/>
      <c r="BX2143" s="6"/>
      <c r="CC2143" s="6"/>
      <c r="CH2143" s="6"/>
      <c r="CM2143" s="6"/>
      <c r="CR2143" s="6"/>
      <c r="CW2143" s="6"/>
    </row>
    <row r="2144" spans="1:101" x14ac:dyDescent="0.25">
      <c r="A2144" s="27"/>
      <c r="F2144" s="6"/>
      <c r="K2144" s="6"/>
      <c r="P2144" s="6"/>
      <c r="U2144" s="6"/>
      <c r="Z2144" s="6"/>
      <c r="AE2144" s="6"/>
      <c r="AJ2144" s="6"/>
      <c r="AO2144" s="6"/>
      <c r="AT2144" s="6"/>
      <c r="AY2144" s="6"/>
      <c r="BD2144" s="6"/>
      <c r="BI2144" s="6"/>
      <c r="BN2144" s="6"/>
      <c r="BS2144" s="6"/>
      <c r="BX2144" s="6"/>
      <c r="CC2144" s="6"/>
      <c r="CH2144" s="6"/>
      <c r="CM2144" s="6"/>
      <c r="CR2144" s="6"/>
      <c r="CW2144" s="6"/>
    </row>
    <row r="2145" spans="1:101" x14ac:dyDescent="0.25">
      <c r="A2145" s="27"/>
      <c r="F2145" s="6"/>
      <c r="K2145" s="6"/>
      <c r="P2145" s="6"/>
      <c r="U2145" s="6"/>
      <c r="Z2145" s="6"/>
      <c r="AE2145" s="6"/>
      <c r="AJ2145" s="6"/>
      <c r="AO2145" s="6"/>
      <c r="AT2145" s="6"/>
      <c r="AY2145" s="6"/>
      <c r="BD2145" s="6"/>
      <c r="BI2145" s="6"/>
      <c r="BN2145" s="6"/>
      <c r="BS2145" s="6"/>
      <c r="BX2145" s="6"/>
      <c r="CC2145" s="6"/>
      <c r="CH2145" s="6"/>
      <c r="CM2145" s="6"/>
      <c r="CR2145" s="6"/>
      <c r="CW2145" s="6"/>
    </row>
    <row r="2146" spans="1:101" x14ac:dyDescent="0.25">
      <c r="A2146" s="27"/>
      <c r="F2146" s="6"/>
      <c r="K2146" s="6"/>
      <c r="P2146" s="6"/>
      <c r="U2146" s="6"/>
      <c r="Z2146" s="6"/>
      <c r="AE2146" s="6"/>
      <c r="AJ2146" s="6"/>
      <c r="AO2146" s="6"/>
      <c r="AT2146" s="6"/>
      <c r="AY2146" s="6"/>
      <c r="BD2146" s="6"/>
      <c r="BI2146" s="6"/>
      <c r="BN2146" s="6"/>
      <c r="BS2146" s="6"/>
      <c r="BX2146" s="6"/>
      <c r="CC2146" s="6"/>
      <c r="CH2146" s="6"/>
      <c r="CM2146" s="6"/>
      <c r="CR2146" s="6"/>
      <c r="CW2146" s="6"/>
    </row>
    <row r="2147" spans="1:101" x14ac:dyDescent="0.25">
      <c r="A2147" s="27"/>
      <c r="F2147" s="6"/>
      <c r="K2147" s="6"/>
      <c r="P2147" s="6"/>
      <c r="U2147" s="6"/>
      <c r="Z2147" s="6"/>
      <c r="AE2147" s="6"/>
      <c r="AJ2147" s="6"/>
      <c r="AO2147" s="6"/>
      <c r="AT2147" s="6"/>
      <c r="AY2147" s="6"/>
      <c r="BD2147" s="6"/>
      <c r="BI2147" s="6"/>
      <c r="BN2147" s="6"/>
      <c r="BS2147" s="6"/>
      <c r="BX2147" s="6"/>
      <c r="CC2147" s="6"/>
      <c r="CH2147" s="6"/>
      <c r="CM2147" s="6"/>
      <c r="CR2147" s="6"/>
      <c r="CW2147" s="6"/>
    </row>
    <row r="2148" spans="1:101" x14ac:dyDescent="0.25">
      <c r="A2148" s="27"/>
      <c r="F2148" s="6"/>
      <c r="K2148" s="6"/>
      <c r="P2148" s="6"/>
      <c r="U2148" s="6"/>
      <c r="Z2148" s="6"/>
      <c r="AE2148" s="6"/>
      <c r="AJ2148" s="6"/>
      <c r="AO2148" s="6"/>
      <c r="AT2148" s="6"/>
      <c r="AY2148" s="6"/>
      <c r="BD2148" s="6"/>
      <c r="BI2148" s="6"/>
      <c r="BN2148" s="6"/>
      <c r="BS2148" s="6"/>
      <c r="BX2148" s="6"/>
      <c r="CC2148" s="6"/>
      <c r="CH2148" s="6"/>
      <c r="CM2148" s="6"/>
      <c r="CR2148" s="6"/>
      <c r="CW2148" s="6"/>
    </row>
    <row r="2149" spans="1:101" x14ac:dyDescent="0.25">
      <c r="A2149" s="27"/>
      <c r="F2149" s="6"/>
      <c r="K2149" s="6"/>
      <c r="P2149" s="6"/>
      <c r="U2149" s="6"/>
      <c r="Z2149" s="6"/>
      <c r="AE2149" s="6"/>
      <c r="AJ2149" s="6"/>
      <c r="AO2149" s="6"/>
      <c r="AT2149" s="6"/>
      <c r="AY2149" s="6"/>
      <c r="BD2149" s="6"/>
      <c r="BI2149" s="6"/>
      <c r="BN2149" s="6"/>
      <c r="BS2149" s="6"/>
      <c r="BX2149" s="6"/>
      <c r="CC2149" s="6"/>
      <c r="CH2149" s="6"/>
      <c r="CM2149" s="6"/>
      <c r="CR2149" s="6"/>
      <c r="CW2149" s="6"/>
    </row>
    <row r="2150" spans="1:101" x14ac:dyDescent="0.25">
      <c r="A2150" s="27"/>
      <c r="F2150" s="6"/>
      <c r="K2150" s="6"/>
      <c r="P2150" s="6"/>
      <c r="U2150" s="6"/>
      <c r="Z2150" s="6"/>
      <c r="AE2150" s="6"/>
      <c r="AJ2150" s="6"/>
      <c r="AO2150" s="6"/>
      <c r="AT2150" s="6"/>
      <c r="AY2150" s="6"/>
      <c r="BD2150" s="6"/>
      <c r="BI2150" s="6"/>
      <c r="BN2150" s="6"/>
      <c r="BS2150" s="6"/>
      <c r="BX2150" s="6"/>
      <c r="CC2150" s="6"/>
      <c r="CH2150" s="6"/>
      <c r="CM2150" s="6"/>
      <c r="CR2150" s="6"/>
      <c r="CW2150" s="6"/>
    </row>
    <row r="2151" spans="1:101" x14ac:dyDescent="0.25">
      <c r="A2151" s="27"/>
      <c r="F2151" s="6"/>
      <c r="K2151" s="6"/>
      <c r="P2151" s="6"/>
      <c r="U2151" s="6"/>
      <c r="Z2151" s="6"/>
      <c r="AE2151" s="6"/>
      <c r="AJ2151" s="6"/>
      <c r="AO2151" s="6"/>
      <c r="AT2151" s="6"/>
      <c r="AY2151" s="6"/>
      <c r="BD2151" s="6"/>
      <c r="BI2151" s="6"/>
      <c r="BN2151" s="6"/>
      <c r="BS2151" s="6"/>
      <c r="BX2151" s="6"/>
      <c r="CC2151" s="6"/>
      <c r="CH2151" s="6"/>
      <c r="CM2151" s="6"/>
      <c r="CR2151" s="6"/>
      <c r="CW2151" s="6"/>
    </row>
    <row r="2152" spans="1:101" x14ac:dyDescent="0.25">
      <c r="A2152" s="27"/>
      <c r="F2152" s="6"/>
      <c r="K2152" s="6"/>
      <c r="P2152" s="6"/>
      <c r="U2152" s="6"/>
      <c r="Z2152" s="6"/>
      <c r="AE2152" s="6"/>
      <c r="AJ2152" s="6"/>
      <c r="AO2152" s="6"/>
      <c r="AT2152" s="6"/>
      <c r="AY2152" s="6"/>
      <c r="BD2152" s="6"/>
      <c r="BI2152" s="6"/>
      <c r="BN2152" s="6"/>
      <c r="BS2152" s="6"/>
      <c r="BX2152" s="6"/>
      <c r="CC2152" s="6"/>
      <c r="CH2152" s="6"/>
      <c r="CM2152" s="6"/>
      <c r="CR2152" s="6"/>
      <c r="CW2152" s="6"/>
    </row>
    <row r="2153" spans="1:101" x14ac:dyDescent="0.25">
      <c r="A2153" s="27"/>
      <c r="F2153" s="6"/>
      <c r="K2153" s="6"/>
      <c r="P2153" s="6"/>
      <c r="U2153" s="6"/>
      <c r="Z2153" s="6"/>
      <c r="AE2153" s="6"/>
      <c r="AJ2153" s="6"/>
      <c r="AO2153" s="6"/>
      <c r="AT2153" s="6"/>
      <c r="AY2153" s="6"/>
      <c r="BD2153" s="6"/>
      <c r="BI2153" s="6"/>
      <c r="BN2153" s="6"/>
      <c r="BS2153" s="6"/>
      <c r="BX2153" s="6"/>
      <c r="CC2153" s="6"/>
      <c r="CH2153" s="6"/>
      <c r="CM2153" s="6"/>
      <c r="CR2153" s="6"/>
      <c r="CW2153" s="6"/>
    </row>
    <row r="2154" spans="1:101" x14ac:dyDescent="0.25">
      <c r="A2154" s="27"/>
      <c r="F2154" s="6"/>
      <c r="K2154" s="6"/>
      <c r="P2154" s="6"/>
      <c r="U2154" s="6"/>
      <c r="Z2154" s="6"/>
      <c r="AE2154" s="6"/>
      <c r="AJ2154" s="6"/>
      <c r="AO2154" s="6"/>
      <c r="AT2154" s="6"/>
      <c r="AY2154" s="6"/>
      <c r="BD2154" s="6"/>
      <c r="BI2154" s="6"/>
      <c r="BN2154" s="6"/>
      <c r="BS2154" s="6"/>
      <c r="BX2154" s="6"/>
      <c r="CC2154" s="6"/>
      <c r="CH2154" s="6"/>
      <c r="CM2154" s="6"/>
      <c r="CR2154" s="6"/>
      <c r="CW2154" s="6"/>
    </row>
    <row r="2155" spans="1:101" x14ac:dyDescent="0.25">
      <c r="A2155" s="27"/>
      <c r="F2155" s="6"/>
      <c r="K2155" s="6"/>
      <c r="P2155" s="6"/>
      <c r="U2155" s="6"/>
      <c r="Z2155" s="6"/>
      <c r="AE2155" s="6"/>
      <c r="AJ2155" s="6"/>
      <c r="AO2155" s="6"/>
      <c r="AT2155" s="6"/>
      <c r="AY2155" s="6"/>
      <c r="BD2155" s="6"/>
      <c r="BI2155" s="6"/>
      <c r="BN2155" s="6"/>
      <c r="BS2155" s="6"/>
      <c r="BX2155" s="6"/>
      <c r="CC2155" s="6"/>
      <c r="CH2155" s="6"/>
      <c r="CM2155" s="6"/>
      <c r="CR2155" s="6"/>
      <c r="CW2155" s="6"/>
    </row>
    <row r="2156" spans="1:101" x14ac:dyDescent="0.25">
      <c r="A2156" s="27"/>
      <c r="F2156" s="6"/>
      <c r="K2156" s="6"/>
      <c r="P2156" s="6"/>
      <c r="U2156" s="6"/>
      <c r="Z2156" s="6"/>
      <c r="AE2156" s="6"/>
      <c r="AJ2156" s="6"/>
      <c r="AO2156" s="6"/>
      <c r="AT2156" s="6"/>
      <c r="AY2156" s="6"/>
      <c r="BD2156" s="6"/>
      <c r="BI2156" s="6"/>
      <c r="BN2156" s="6"/>
      <c r="BS2156" s="6"/>
      <c r="BX2156" s="6"/>
      <c r="CC2156" s="6"/>
      <c r="CH2156" s="6"/>
      <c r="CM2156" s="6"/>
      <c r="CR2156" s="6"/>
      <c r="CW2156" s="6"/>
    </row>
    <row r="2157" spans="1:101" x14ac:dyDescent="0.25">
      <c r="A2157" s="27"/>
      <c r="F2157" s="6"/>
      <c r="K2157" s="6"/>
      <c r="P2157" s="6"/>
      <c r="U2157" s="6"/>
      <c r="Z2157" s="6"/>
      <c r="AE2157" s="6"/>
      <c r="AJ2157" s="6"/>
      <c r="AO2157" s="6"/>
      <c r="AT2157" s="6"/>
      <c r="AY2157" s="6"/>
      <c r="BD2157" s="6"/>
      <c r="BI2157" s="6"/>
      <c r="BN2157" s="6"/>
      <c r="BS2157" s="6"/>
      <c r="BX2157" s="6"/>
      <c r="CC2157" s="6"/>
      <c r="CH2157" s="6"/>
      <c r="CM2157" s="6"/>
      <c r="CR2157" s="6"/>
      <c r="CW2157" s="6"/>
    </row>
    <row r="2158" spans="1:101" x14ac:dyDescent="0.25">
      <c r="A2158" s="27"/>
      <c r="F2158" s="6"/>
      <c r="K2158" s="6"/>
      <c r="P2158" s="6"/>
      <c r="U2158" s="6"/>
      <c r="Z2158" s="6"/>
      <c r="AE2158" s="6"/>
      <c r="AJ2158" s="6"/>
      <c r="AO2158" s="6"/>
      <c r="AT2158" s="6"/>
      <c r="AY2158" s="6"/>
      <c r="BD2158" s="6"/>
      <c r="BI2158" s="6"/>
      <c r="BN2158" s="6"/>
      <c r="BS2158" s="6"/>
      <c r="BX2158" s="6"/>
      <c r="CC2158" s="6"/>
      <c r="CH2158" s="6"/>
      <c r="CM2158" s="6"/>
      <c r="CR2158" s="6"/>
      <c r="CW2158" s="6"/>
    </row>
    <row r="2159" spans="1:101" x14ac:dyDescent="0.25">
      <c r="A2159" s="27"/>
      <c r="F2159" s="6"/>
      <c r="K2159" s="6"/>
      <c r="P2159" s="6"/>
      <c r="U2159" s="6"/>
      <c r="Z2159" s="6"/>
      <c r="AE2159" s="6"/>
      <c r="AJ2159" s="6"/>
      <c r="AO2159" s="6"/>
      <c r="AT2159" s="6"/>
      <c r="AY2159" s="6"/>
      <c r="BD2159" s="6"/>
      <c r="BI2159" s="6"/>
      <c r="BN2159" s="6"/>
      <c r="BS2159" s="6"/>
      <c r="BX2159" s="6"/>
      <c r="CC2159" s="6"/>
      <c r="CH2159" s="6"/>
      <c r="CM2159" s="6"/>
      <c r="CR2159" s="6"/>
      <c r="CW2159" s="6"/>
    </row>
    <row r="2160" spans="1:101" x14ac:dyDescent="0.25">
      <c r="A2160" s="27"/>
      <c r="F2160" s="6"/>
      <c r="K2160" s="6"/>
      <c r="P2160" s="6"/>
      <c r="U2160" s="6"/>
      <c r="Z2160" s="6"/>
      <c r="AE2160" s="6"/>
      <c r="AJ2160" s="6"/>
      <c r="AO2160" s="6"/>
      <c r="AT2160" s="6"/>
      <c r="AY2160" s="6"/>
      <c r="BD2160" s="6"/>
      <c r="BI2160" s="6"/>
      <c r="BN2160" s="6"/>
      <c r="BS2160" s="6"/>
      <c r="BX2160" s="6"/>
      <c r="CC2160" s="6"/>
      <c r="CH2160" s="6"/>
      <c r="CM2160" s="6"/>
      <c r="CR2160" s="6"/>
      <c r="CW2160" s="6"/>
    </row>
    <row r="2161" spans="1:101" x14ac:dyDescent="0.25">
      <c r="A2161" s="27"/>
      <c r="F2161" s="6"/>
      <c r="K2161" s="6"/>
      <c r="P2161" s="6"/>
      <c r="U2161" s="6"/>
      <c r="Z2161" s="6"/>
      <c r="AE2161" s="6"/>
      <c r="AJ2161" s="6"/>
      <c r="AO2161" s="6"/>
      <c r="AT2161" s="6"/>
      <c r="AY2161" s="6"/>
      <c r="BD2161" s="6"/>
      <c r="BI2161" s="6"/>
      <c r="BN2161" s="6"/>
      <c r="BS2161" s="6"/>
      <c r="BX2161" s="6"/>
      <c r="CC2161" s="6"/>
      <c r="CH2161" s="6"/>
      <c r="CM2161" s="6"/>
      <c r="CR2161" s="6"/>
      <c r="CW2161" s="6"/>
    </row>
    <row r="2162" spans="1:101" x14ac:dyDescent="0.25">
      <c r="A2162" s="27"/>
      <c r="F2162" s="6"/>
      <c r="K2162" s="6"/>
      <c r="P2162" s="6"/>
      <c r="U2162" s="6"/>
      <c r="Z2162" s="6"/>
      <c r="AE2162" s="6"/>
      <c r="AJ2162" s="6"/>
      <c r="AO2162" s="6"/>
      <c r="AT2162" s="6"/>
      <c r="AY2162" s="6"/>
      <c r="BD2162" s="6"/>
      <c r="BI2162" s="6"/>
      <c r="BN2162" s="6"/>
      <c r="BS2162" s="6"/>
      <c r="BX2162" s="6"/>
      <c r="CC2162" s="6"/>
      <c r="CH2162" s="6"/>
      <c r="CM2162" s="6"/>
      <c r="CR2162" s="6"/>
      <c r="CW2162" s="6"/>
    </row>
    <row r="2163" spans="1:101" x14ac:dyDescent="0.25">
      <c r="A2163" s="27"/>
      <c r="F2163" s="6"/>
      <c r="K2163" s="6"/>
      <c r="P2163" s="6"/>
      <c r="U2163" s="6"/>
      <c r="Z2163" s="6"/>
      <c r="AE2163" s="6"/>
      <c r="AJ2163" s="6"/>
      <c r="AO2163" s="6"/>
      <c r="AT2163" s="6"/>
      <c r="AY2163" s="6"/>
      <c r="BD2163" s="6"/>
      <c r="BI2163" s="6"/>
      <c r="BN2163" s="6"/>
      <c r="BS2163" s="6"/>
      <c r="BX2163" s="6"/>
      <c r="CC2163" s="6"/>
      <c r="CH2163" s="6"/>
      <c r="CM2163" s="6"/>
      <c r="CR2163" s="6"/>
      <c r="CW2163" s="6"/>
    </row>
    <row r="2164" spans="1:101" x14ac:dyDescent="0.25">
      <c r="A2164" s="27"/>
      <c r="F2164" s="6"/>
      <c r="K2164" s="6"/>
      <c r="P2164" s="6"/>
      <c r="U2164" s="6"/>
      <c r="Z2164" s="6"/>
      <c r="AE2164" s="6"/>
      <c r="AJ2164" s="6"/>
      <c r="AO2164" s="6"/>
      <c r="AT2164" s="6"/>
      <c r="AY2164" s="6"/>
      <c r="BD2164" s="6"/>
      <c r="BI2164" s="6"/>
      <c r="BN2164" s="6"/>
      <c r="BS2164" s="6"/>
      <c r="BX2164" s="6"/>
      <c r="CC2164" s="6"/>
      <c r="CH2164" s="6"/>
      <c r="CM2164" s="6"/>
      <c r="CR2164" s="6"/>
      <c r="CW2164" s="6"/>
    </row>
    <row r="2165" spans="1:101" x14ac:dyDescent="0.25">
      <c r="A2165" s="27"/>
      <c r="F2165" s="6"/>
      <c r="K2165" s="6"/>
      <c r="P2165" s="6"/>
      <c r="U2165" s="6"/>
      <c r="Z2165" s="6"/>
      <c r="AE2165" s="6"/>
      <c r="AJ2165" s="6"/>
      <c r="AO2165" s="6"/>
      <c r="AT2165" s="6"/>
      <c r="AY2165" s="6"/>
      <c r="BD2165" s="6"/>
      <c r="BI2165" s="6"/>
      <c r="BN2165" s="6"/>
      <c r="BS2165" s="6"/>
      <c r="BX2165" s="6"/>
      <c r="CC2165" s="6"/>
      <c r="CH2165" s="6"/>
      <c r="CM2165" s="6"/>
      <c r="CR2165" s="6"/>
      <c r="CW2165" s="6"/>
    </row>
    <row r="2166" spans="1:101" x14ac:dyDescent="0.25">
      <c r="A2166" s="27"/>
      <c r="F2166" s="6"/>
      <c r="K2166" s="6"/>
      <c r="P2166" s="6"/>
      <c r="U2166" s="6"/>
      <c r="Z2166" s="6"/>
      <c r="AE2166" s="6"/>
      <c r="AJ2166" s="6"/>
      <c r="AO2166" s="6"/>
      <c r="AT2166" s="6"/>
      <c r="AY2166" s="6"/>
      <c r="BD2166" s="6"/>
      <c r="BI2166" s="6"/>
      <c r="BN2166" s="6"/>
      <c r="BS2166" s="6"/>
      <c r="BX2166" s="6"/>
      <c r="CC2166" s="6"/>
      <c r="CH2166" s="6"/>
      <c r="CM2166" s="6"/>
      <c r="CR2166" s="6"/>
      <c r="CW2166" s="6"/>
    </row>
    <row r="2167" spans="1:101" x14ac:dyDescent="0.25">
      <c r="A2167" s="27"/>
      <c r="F2167" s="6"/>
      <c r="K2167" s="6"/>
      <c r="P2167" s="6"/>
      <c r="U2167" s="6"/>
      <c r="Z2167" s="6"/>
      <c r="AE2167" s="6"/>
      <c r="AJ2167" s="6"/>
      <c r="AO2167" s="6"/>
      <c r="AT2167" s="6"/>
      <c r="AY2167" s="6"/>
      <c r="BD2167" s="6"/>
      <c r="BI2167" s="6"/>
      <c r="BN2167" s="6"/>
      <c r="BS2167" s="6"/>
      <c r="BX2167" s="6"/>
      <c r="CC2167" s="6"/>
      <c r="CH2167" s="6"/>
      <c r="CM2167" s="6"/>
      <c r="CR2167" s="6"/>
      <c r="CW2167" s="6"/>
    </row>
    <row r="2168" spans="1:101" x14ac:dyDescent="0.25">
      <c r="A2168" s="27"/>
      <c r="F2168" s="6"/>
      <c r="K2168" s="6"/>
      <c r="P2168" s="6"/>
      <c r="U2168" s="6"/>
      <c r="Z2168" s="6"/>
      <c r="AE2168" s="6"/>
      <c r="AJ2168" s="6"/>
      <c r="AO2168" s="6"/>
      <c r="AT2168" s="6"/>
      <c r="AY2168" s="6"/>
      <c r="BD2168" s="6"/>
      <c r="BI2168" s="6"/>
      <c r="BN2168" s="6"/>
      <c r="BS2168" s="6"/>
      <c r="BX2168" s="6"/>
      <c r="CC2168" s="6"/>
      <c r="CH2168" s="6"/>
      <c r="CM2168" s="6"/>
      <c r="CR2168" s="6"/>
      <c r="CW2168" s="6"/>
    </row>
    <row r="2169" spans="1:101" x14ac:dyDescent="0.25">
      <c r="A2169" s="27"/>
      <c r="F2169" s="6"/>
      <c r="K2169" s="6"/>
      <c r="P2169" s="6"/>
      <c r="U2169" s="6"/>
      <c r="Z2169" s="6"/>
      <c r="AE2169" s="6"/>
      <c r="AJ2169" s="6"/>
      <c r="AO2169" s="6"/>
      <c r="AT2169" s="6"/>
      <c r="AY2169" s="6"/>
      <c r="BD2169" s="6"/>
      <c r="BI2169" s="6"/>
      <c r="BN2169" s="6"/>
      <c r="BS2169" s="6"/>
      <c r="BX2169" s="6"/>
      <c r="CC2169" s="6"/>
      <c r="CH2169" s="6"/>
      <c r="CM2169" s="6"/>
      <c r="CR2169" s="6"/>
      <c r="CW2169" s="6"/>
    </row>
    <row r="2170" spans="1:101" x14ac:dyDescent="0.25">
      <c r="A2170" s="27"/>
      <c r="F2170" s="6"/>
      <c r="K2170" s="6"/>
      <c r="P2170" s="6"/>
      <c r="U2170" s="6"/>
      <c r="Z2170" s="6"/>
      <c r="AE2170" s="6"/>
      <c r="AJ2170" s="6"/>
      <c r="AO2170" s="6"/>
      <c r="AT2170" s="6"/>
      <c r="AY2170" s="6"/>
      <c r="BD2170" s="6"/>
      <c r="BI2170" s="6"/>
      <c r="BN2170" s="6"/>
      <c r="BS2170" s="6"/>
      <c r="BX2170" s="6"/>
      <c r="CC2170" s="6"/>
      <c r="CH2170" s="6"/>
      <c r="CM2170" s="6"/>
      <c r="CR2170" s="6"/>
      <c r="CW2170" s="6"/>
    </row>
    <row r="2171" spans="1:101" x14ac:dyDescent="0.25">
      <c r="A2171" s="27"/>
      <c r="F2171" s="6"/>
      <c r="K2171" s="6"/>
      <c r="P2171" s="6"/>
      <c r="U2171" s="6"/>
      <c r="Z2171" s="6"/>
      <c r="AE2171" s="6"/>
      <c r="AJ2171" s="6"/>
      <c r="AO2171" s="6"/>
      <c r="AT2171" s="6"/>
      <c r="AY2171" s="6"/>
      <c r="BD2171" s="6"/>
      <c r="BI2171" s="6"/>
      <c r="BN2171" s="6"/>
      <c r="BS2171" s="6"/>
      <c r="BX2171" s="6"/>
      <c r="CC2171" s="6"/>
      <c r="CH2171" s="6"/>
      <c r="CM2171" s="6"/>
      <c r="CR2171" s="6"/>
      <c r="CW2171" s="6"/>
    </row>
    <row r="2172" spans="1:101" x14ac:dyDescent="0.25">
      <c r="A2172" s="27"/>
      <c r="F2172" s="6"/>
      <c r="K2172" s="6"/>
      <c r="P2172" s="6"/>
      <c r="U2172" s="6"/>
      <c r="Z2172" s="6"/>
      <c r="AE2172" s="6"/>
      <c r="AJ2172" s="6"/>
      <c r="AO2172" s="6"/>
      <c r="AT2172" s="6"/>
      <c r="AY2172" s="6"/>
      <c r="BD2172" s="6"/>
      <c r="BI2172" s="6"/>
      <c r="BN2172" s="6"/>
      <c r="BS2172" s="6"/>
      <c r="BX2172" s="6"/>
      <c r="CC2172" s="6"/>
      <c r="CH2172" s="6"/>
      <c r="CM2172" s="6"/>
      <c r="CR2172" s="6"/>
      <c r="CW2172" s="6"/>
    </row>
    <row r="2173" spans="1:101" x14ac:dyDescent="0.25">
      <c r="A2173" s="27"/>
      <c r="F2173" s="6"/>
      <c r="K2173" s="6"/>
      <c r="P2173" s="6"/>
      <c r="U2173" s="6"/>
      <c r="Z2173" s="6"/>
      <c r="AE2173" s="6"/>
      <c r="AJ2173" s="6"/>
      <c r="AO2173" s="6"/>
      <c r="AT2173" s="6"/>
      <c r="AY2173" s="6"/>
      <c r="BD2173" s="6"/>
      <c r="BI2173" s="6"/>
      <c r="BN2173" s="6"/>
      <c r="BS2173" s="6"/>
      <c r="BX2173" s="6"/>
      <c r="CC2173" s="6"/>
      <c r="CH2173" s="6"/>
      <c r="CM2173" s="6"/>
      <c r="CR2173" s="6"/>
      <c r="CW2173" s="6"/>
    </row>
    <row r="2174" spans="1:101" x14ac:dyDescent="0.25">
      <c r="A2174" s="27"/>
      <c r="F2174" s="6"/>
      <c r="K2174" s="6"/>
      <c r="P2174" s="6"/>
      <c r="U2174" s="6"/>
      <c r="Z2174" s="6"/>
      <c r="AE2174" s="6"/>
      <c r="AJ2174" s="6"/>
      <c r="AO2174" s="6"/>
      <c r="AT2174" s="6"/>
      <c r="AY2174" s="6"/>
      <c r="BD2174" s="6"/>
      <c r="BI2174" s="6"/>
      <c r="BN2174" s="6"/>
      <c r="BS2174" s="6"/>
      <c r="BX2174" s="6"/>
      <c r="CC2174" s="6"/>
      <c r="CH2174" s="6"/>
      <c r="CM2174" s="6"/>
      <c r="CR2174" s="6"/>
      <c r="CW2174" s="6"/>
    </row>
    <row r="2175" spans="1:101" x14ac:dyDescent="0.25">
      <c r="A2175" s="27"/>
      <c r="F2175" s="6"/>
      <c r="K2175" s="6"/>
      <c r="P2175" s="6"/>
      <c r="U2175" s="6"/>
      <c r="Z2175" s="6"/>
      <c r="AE2175" s="6"/>
      <c r="AJ2175" s="6"/>
      <c r="AO2175" s="6"/>
      <c r="AT2175" s="6"/>
      <c r="AY2175" s="6"/>
      <c r="BD2175" s="6"/>
      <c r="BI2175" s="6"/>
      <c r="BN2175" s="6"/>
      <c r="BS2175" s="6"/>
      <c r="BX2175" s="6"/>
      <c r="CC2175" s="6"/>
      <c r="CH2175" s="6"/>
      <c r="CM2175" s="6"/>
      <c r="CR2175" s="6"/>
      <c r="CW2175" s="6"/>
    </row>
    <row r="2176" spans="1:101" x14ac:dyDescent="0.25">
      <c r="A2176" s="27"/>
      <c r="F2176" s="6"/>
      <c r="K2176" s="6"/>
      <c r="P2176" s="6"/>
      <c r="U2176" s="6"/>
      <c r="Z2176" s="6"/>
      <c r="AE2176" s="6"/>
      <c r="AJ2176" s="6"/>
      <c r="AO2176" s="6"/>
      <c r="AT2176" s="6"/>
      <c r="AY2176" s="6"/>
      <c r="BD2176" s="6"/>
      <c r="BI2176" s="6"/>
      <c r="BN2176" s="6"/>
      <c r="BS2176" s="6"/>
      <c r="BX2176" s="6"/>
      <c r="CC2176" s="6"/>
      <c r="CH2176" s="6"/>
      <c r="CM2176" s="6"/>
      <c r="CR2176" s="6"/>
      <c r="CW2176" s="6"/>
    </row>
    <row r="2177" spans="1:101" x14ac:dyDescent="0.25">
      <c r="A2177" s="27"/>
      <c r="F2177" s="6"/>
      <c r="K2177" s="6"/>
      <c r="P2177" s="6"/>
      <c r="U2177" s="6"/>
      <c r="Z2177" s="6"/>
      <c r="AE2177" s="6"/>
      <c r="AJ2177" s="6"/>
      <c r="AO2177" s="6"/>
      <c r="AT2177" s="6"/>
      <c r="AY2177" s="6"/>
      <c r="BD2177" s="6"/>
      <c r="BI2177" s="6"/>
      <c r="BN2177" s="6"/>
      <c r="BS2177" s="6"/>
      <c r="BX2177" s="6"/>
      <c r="CC2177" s="6"/>
      <c r="CH2177" s="6"/>
      <c r="CM2177" s="6"/>
      <c r="CR2177" s="6"/>
      <c r="CW2177" s="6"/>
    </row>
    <row r="2178" spans="1:101" x14ac:dyDescent="0.25">
      <c r="A2178" s="27"/>
      <c r="F2178" s="6"/>
      <c r="K2178" s="6"/>
      <c r="P2178" s="6"/>
      <c r="U2178" s="6"/>
      <c r="Z2178" s="6"/>
      <c r="AE2178" s="6"/>
      <c r="AJ2178" s="6"/>
      <c r="AO2178" s="6"/>
      <c r="AT2178" s="6"/>
      <c r="AY2178" s="6"/>
      <c r="BD2178" s="6"/>
      <c r="BI2178" s="6"/>
      <c r="BN2178" s="6"/>
      <c r="BS2178" s="6"/>
      <c r="BX2178" s="6"/>
      <c r="CC2178" s="6"/>
      <c r="CH2178" s="6"/>
      <c r="CM2178" s="6"/>
      <c r="CR2178" s="6"/>
      <c r="CW2178" s="6"/>
    </row>
    <row r="2179" spans="1:101" x14ac:dyDescent="0.25">
      <c r="A2179" s="27"/>
      <c r="F2179" s="6"/>
      <c r="K2179" s="6"/>
      <c r="P2179" s="6"/>
      <c r="U2179" s="6"/>
      <c r="Z2179" s="6"/>
      <c r="AE2179" s="6"/>
      <c r="AJ2179" s="6"/>
      <c r="AO2179" s="6"/>
      <c r="AT2179" s="6"/>
      <c r="AY2179" s="6"/>
      <c r="BD2179" s="6"/>
      <c r="BI2179" s="6"/>
      <c r="BN2179" s="6"/>
      <c r="BS2179" s="6"/>
      <c r="BX2179" s="6"/>
      <c r="CC2179" s="6"/>
      <c r="CH2179" s="6"/>
      <c r="CM2179" s="6"/>
      <c r="CR2179" s="6"/>
      <c r="CW2179" s="6"/>
    </row>
    <row r="2180" spans="1:101" x14ac:dyDescent="0.25">
      <c r="A2180" s="27"/>
      <c r="F2180" s="6"/>
      <c r="K2180" s="6"/>
      <c r="P2180" s="6"/>
      <c r="U2180" s="6"/>
      <c r="Z2180" s="6"/>
      <c r="AE2180" s="6"/>
      <c r="AJ2180" s="6"/>
      <c r="AO2180" s="6"/>
      <c r="AT2180" s="6"/>
      <c r="AY2180" s="6"/>
      <c r="BD2180" s="6"/>
      <c r="BI2180" s="6"/>
      <c r="BN2180" s="6"/>
      <c r="BS2180" s="6"/>
      <c r="BX2180" s="6"/>
      <c r="CC2180" s="6"/>
      <c r="CH2180" s="6"/>
      <c r="CM2180" s="6"/>
      <c r="CR2180" s="6"/>
      <c r="CW2180" s="6"/>
    </row>
    <row r="2181" spans="1:101" x14ac:dyDescent="0.25">
      <c r="A2181" s="27"/>
      <c r="F2181" s="6"/>
      <c r="K2181" s="6"/>
      <c r="P2181" s="6"/>
      <c r="U2181" s="6"/>
      <c r="Z2181" s="6"/>
      <c r="AE2181" s="6"/>
      <c r="AJ2181" s="6"/>
      <c r="AO2181" s="6"/>
      <c r="AT2181" s="6"/>
      <c r="AY2181" s="6"/>
      <c r="BD2181" s="6"/>
      <c r="BI2181" s="6"/>
      <c r="BN2181" s="6"/>
      <c r="BS2181" s="6"/>
      <c r="BX2181" s="6"/>
      <c r="CC2181" s="6"/>
      <c r="CH2181" s="6"/>
      <c r="CM2181" s="6"/>
      <c r="CR2181" s="6"/>
      <c r="CW2181" s="6"/>
    </row>
    <row r="2182" spans="1:101" x14ac:dyDescent="0.25">
      <c r="A2182" s="27"/>
      <c r="F2182" s="6"/>
      <c r="K2182" s="6"/>
      <c r="P2182" s="6"/>
      <c r="U2182" s="6"/>
      <c r="Z2182" s="6"/>
      <c r="AE2182" s="6"/>
      <c r="AJ2182" s="6"/>
      <c r="AO2182" s="6"/>
      <c r="AT2182" s="6"/>
      <c r="AY2182" s="6"/>
      <c r="BD2182" s="6"/>
      <c r="BI2182" s="6"/>
      <c r="BN2182" s="6"/>
      <c r="BS2182" s="6"/>
      <c r="BX2182" s="6"/>
      <c r="CC2182" s="6"/>
      <c r="CH2182" s="6"/>
      <c r="CM2182" s="6"/>
      <c r="CR2182" s="6"/>
      <c r="CW2182" s="6"/>
    </row>
    <row r="2183" spans="1:101" x14ac:dyDescent="0.25">
      <c r="A2183" s="27"/>
      <c r="F2183" s="6"/>
      <c r="K2183" s="6"/>
      <c r="P2183" s="6"/>
      <c r="U2183" s="6"/>
      <c r="Z2183" s="6"/>
      <c r="AE2183" s="6"/>
      <c r="AJ2183" s="6"/>
      <c r="AO2183" s="6"/>
      <c r="AT2183" s="6"/>
      <c r="AY2183" s="6"/>
      <c r="BD2183" s="6"/>
      <c r="BI2183" s="6"/>
      <c r="BN2183" s="6"/>
      <c r="BS2183" s="6"/>
      <c r="BX2183" s="6"/>
      <c r="CC2183" s="6"/>
      <c r="CH2183" s="6"/>
      <c r="CM2183" s="6"/>
      <c r="CR2183" s="6"/>
      <c r="CW2183" s="6"/>
    </row>
    <row r="2184" spans="1:101" x14ac:dyDescent="0.25">
      <c r="A2184" s="27"/>
      <c r="F2184" s="6"/>
      <c r="K2184" s="6"/>
      <c r="P2184" s="6"/>
      <c r="U2184" s="6"/>
      <c r="Z2184" s="6"/>
      <c r="AE2184" s="6"/>
      <c r="AJ2184" s="6"/>
      <c r="AO2184" s="6"/>
      <c r="AT2184" s="6"/>
      <c r="AY2184" s="6"/>
      <c r="BD2184" s="6"/>
      <c r="BI2184" s="6"/>
      <c r="BN2184" s="6"/>
      <c r="BS2184" s="6"/>
      <c r="BX2184" s="6"/>
      <c r="CC2184" s="6"/>
      <c r="CH2184" s="6"/>
      <c r="CM2184" s="6"/>
      <c r="CR2184" s="6"/>
      <c r="CW2184" s="6"/>
    </row>
    <row r="2185" spans="1:101" x14ac:dyDescent="0.25">
      <c r="A2185" s="27"/>
      <c r="F2185" s="6"/>
      <c r="K2185" s="6"/>
      <c r="P2185" s="6"/>
      <c r="U2185" s="6"/>
      <c r="Z2185" s="6"/>
      <c r="AE2185" s="6"/>
      <c r="AJ2185" s="6"/>
      <c r="AO2185" s="6"/>
      <c r="AT2185" s="6"/>
      <c r="AY2185" s="6"/>
      <c r="BD2185" s="6"/>
      <c r="BI2185" s="6"/>
      <c r="BN2185" s="6"/>
      <c r="BS2185" s="6"/>
      <c r="BX2185" s="6"/>
      <c r="CC2185" s="6"/>
      <c r="CH2185" s="6"/>
      <c r="CM2185" s="6"/>
      <c r="CR2185" s="6"/>
      <c r="CW2185" s="6"/>
    </row>
    <row r="2186" spans="1:101" x14ac:dyDescent="0.25">
      <c r="A2186" s="27"/>
      <c r="F2186" s="6"/>
      <c r="K2186" s="6"/>
      <c r="P2186" s="6"/>
      <c r="U2186" s="6"/>
      <c r="Z2186" s="6"/>
      <c r="AE2186" s="6"/>
      <c r="AJ2186" s="6"/>
      <c r="AO2186" s="6"/>
      <c r="AT2186" s="6"/>
      <c r="AY2186" s="6"/>
      <c r="BD2186" s="6"/>
      <c r="BI2186" s="6"/>
      <c r="BN2186" s="6"/>
      <c r="BS2186" s="6"/>
      <c r="BX2186" s="6"/>
      <c r="CC2186" s="6"/>
      <c r="CH2186" s="6"/>
      <c r="CM2186" s="6"/>
      <c r="CR2186" s="6"/>
      <c r="CW2186" s="6"/>
    </row>
    <row r="2187" spans="1:101" x14ac:dyDescent="0.25">
      <c r="A2187" s="27"/>
      <c r="F2187" s="6"/>
      <c r="K2187" s="6"/>
      <c r="P2187" s="6"/>
      <c r="U2187" s="6"/>
      <c r="Z2187" s="6"/>
      <c r="AE2187" s="6"/>
      <c r="AJ2187" s="6"/>
      <c r="AO2187" s="6"/>
      <c r="AT2187" s="6"/>
      <c r="AY2187" s="6"/>
      <c r="BD2187" s="6"/>
      <c r="BI2187" s="6"/>
      <c r="BN2187" s="6"/>
      <c r="BS2187" s="6"/>
      <c r="BX2187" s="6"/>
      <c r="CC2187" s="6"/>
      <c r="CH2187" s="6"/>
      <c r="CM2187" s="6"/>
      <c r="CR2187" s="6"/>
      <c r="CW2187" s="6"/>
    </row>
    <row r="2188" spans="1:101" x14ac:dyDescent="0.25">
      <c r="A2188" s="27"/>
      <c r="F2188" s="6"/>
      <c r="K2188" s="6"/>
      <c r="P2188" s="6"/>
      <c r="U2188" s="6"/>
      <c r="Z2188" s="6"/>
      <c r="AE2188" s="6"/>
      <c r="AJ2188" s="6"/>
      <c r="AO2188" s="6"/>
      <c r="AT2188" s="6"/>
      <c r="AY2188" s="6"/>
      <c r="BD2188" s="6"/>
      <c r="BI2188" s="6"/>
      <c r="BN2188" s="6"/>
      <c r="BS2188" s="6"/>
      <c r="BX2188" s="6"/>
      <c r="CC2188" s="6"/>
      <c r="CH2188" s="6"/>
      <c r="CM2188" s="6"/>
      <c r="CR2188" s="6"/>
      <c r="CW2188" s="6"/>
    </row>
    <row r="2189" spans="1:101" x14ac:dyDescent="0.25">
      <c r="A2189" s="27"/>
      <c r="F2189" s="6"/>
      <c r="K2189" s="6"/>
      <c r="P2189" s="6"/>
      <c r="U2189" s="6"/>
      <c r="Z2189" s="6"/>
      <c r="AE2189" s="6"/>
      <c r="AJ2189" s="6"/>
      <c r="AO2189" s="6"/>
      <c r="AT2189" s="6"/>
      <c r="AY2189" s="6"/>
      <c r="BD2189" s="6"/>
      <c r="BI2189" s="6"/>
      <c r="BN2189" s="6"/>
      <c r="BS2189" s="6"/>
      <c r="BX2189" s="6"/>
      <c r="CC2189" s="6"/>
      <c r="CH2189" s="6"/>
      <c r="CM2189" s="6"/>
      <c r="CR2189" s="6"/>
      <c r="CW2189" s="6"/>
    </row>
    <row r="2190" spans="1:101" x14ac:dyDescent="0.25">
      <c r="A2190" s="27"/>
      <c r="F2190" s="6"/>
      <c r="K2190" s="6"/>
      <c r="P2190" s="6"/>
      <c r="U2190" s="6"/>
      <c r="Z2190" s="6"/>
      <c r="AE2190" s="6"/>
      <c r="AJ2190" s="6"/>
      <c r="AO2190" s="6"/>
      <c r="AT2190" s="6"/>
      <c r="AY2190" s="6"/>
      <c r="BD2190" s="6"/>
      <c r="BI2190" s="6"/>
      <c r="BN2190" s="6"/>
      <c r="BS2190" s="6"/>
      <c r="BX2190" s="6"/>
      <c r="CC2190" s="6"/>
      <c r="CH2190" s="6"/>
      <c r="CM2190" s="6"/>
      <c r="CR2190" s="6"/>
      <c r="CW2190" s="6"/>
    </row>
    <row r="2191" spans="1:101" x14ac:dyDescent="0.25">
      <c r="A2191" s="27"/>
      <c r="F2191" s="6"/>
      <c r="K2191" s="6"/>
      <c r="P2191" s="6"/>
      <c r="U2191" s="6"/>
      <c r="Z2191" s="6"/>
      <c r="AE2191" s="6"/>
      <c r="AJ2191" s="6"/>
      <c r="AO2191" s="6"/>
      <c r="AT2191" s="6"/>
      <c r="AY2191" s="6"/>
      <c r="BD2191" s="6"/>
      <c r="BI2191" s="6"/>
      <c r="BN2191" s="6"/>
      <c r="BS2191" s="6"/>
      <c r="BX2191" s="6"/>
      <c r="CC2191" s="6"/>
      <c r="CH2191" s="6"/>
      <c r="CM2191" s="6"/>
      <c r="CR2191" s="6"/>
      <c r="CW2191" s="6"/>
    </row>
    <row r="2192" spans="1:101" x14ac:dyDescent="0.25">
      <c r="A2192" s="27"/>
      <c r="F2192" s="6"/>
      <c r="K2192" s="6"/>
      <c r="P2192" s="6"/>
      <c r="U2192" s="6"/>
      <c r="Z2192" s="6"/>
      <c r="AE2192" s="6"/>
      <c r="AJ2192" s="6"/>
      <c r="AO2192" s="6"/>
      <c r="AT2192" s="6"/>
      <c r="AY2192" s="6"/>
      <c r="BD2192" s="6"/>
      <c r="BI2192" s="6"/>
      <c r="BN2192" s="6"/>
      <c r="BS2192" s="6"/>
      <c r="BX2192" s="6"/>
      <c r="CC2192" s="6"/>
      <c r="CH2192" s="6"/>
      <c r="CM2192" s="6"/>
      <c r="CR2192" s="6"/>
      <c r="CW2192" s="6"/>
    </row>
    <row r="2193" spans="1:101" x14ac:dyDescent="0.25">
      <c r="A2193" s="27"/>
      <c r="F2193" s="6"/>
      <c r="K2193" s="6"/>
      <c r="P2193" s="6"/>
      <c r="U2193" s="6"/>
      <c r="Z2193" s="6"/>
      <c r="AE2193" s="6"/>
      <c r="AJ2193" s="6"/>
      <c r="AO2193" s="6"/>
      <c r="AT2193" s="6"/>
      <c r="AY2193" s="6"/>
      <c r="BD2193" s="6"/>
      <c r="BI2193" s="6"/>
      <c r="BN2193" s="6"/>
      <c r="BS2193" s="6"/>
      <c r="BX2193" s="6"/>
      <c r="CC2193" s="6"/>
      <c r="CH2193" s="6"/>
      <c r="CM2193" s="6"/>
      <c r="CR2193" s="6"/>
      <c r="CW2193" s="6"/>
    </row>
    <row r="2194" spans="1:101" x14ac:dyDescent="0.25">
      <c r="A2194" s="27"/>
      <c r="F2194" s="6"/>
      <c r="K2194" s="6"/>
      <c r="P2194" s="6"/>
      <c r="U2194" s="6"/>
      <c r="Z2194" s="6"/>
      <c r="AE2194" s="6"/>
      <c r="AJ2194" s="6"/>
      <c r="AO2194" s="6"/>
      <c r="AT2194" s="6"/>
      <c r="AY2194" s="6"/>
      <c r="BD2194" s="6"/>
      <c r="BI2194" s="6"/>
      <c r="BN2194" s="6"/>
      <c r="BS2194" s="6"/>
      <c r="BX2194" s="6"/>
      <c r="CC2194" s="6"/>
      <c r="CH2194" s="6"/>
      <c r="CM2194" s="6"/>
      <c r="CR2194" s="6"/>
      <c r="CW2194" s="6"/>
    </row>
    <row r="2195" spans="1:101" x14ac:dyDescent="0.25">
      <c r="A2195" s="27"/>
      <c r="F2195" s="6"/>
      <c r="K2195" s="6"/>
      <c r="P2195" s="6"/>
      <c r="U2195" s="6"/>
      <c r="Z2195" s="6"/>
      <c r="AE2195" s="6"/>
      <c r="AJ2195" s="6"/>
      <c r="AO2195" s="6"/>
      <c r="AT2195" s="6"/>
      <c r="AY2195" s="6"/>
      <c r="BD2195" s="6"/>
      <c r="BI2195" s="6"/>
      <c r="BN2195" s="6"/>
      <c r="BS2195" s="6"/>
      <c r="BX2195" s="6"/>
      <c r="CC2195" s="6"/>
      <c r="CH2195" s="6"/>
      <c r="CM2195" s="6"/>
      <c r="CR2195" s="6"/>
      <c r="CW2195" s="6"/>
    </row>
    <row r="2196" spans="1:101" x14ac:dyDescent="0.25">
      <c r="A2196" s="27"/>
      <c r="F2196" s="6"/>
      <c r="K2196" s="6"/>
      <c r="P2196" s="6"/>
      <c r="U2196" s="6"/>
      <c r="Z2196" s="6"/>
      <c r="AE2196" s="6"/>
      <c r="AJ2196" s="6"/>
      <c r="AO2196" s="6"/>
      <c r="AT2196" s="6"/>
      <c r="AY2196" s="6"/>
      <c r="BD2196" s="6"/>
      <c r="BI2196" s="6"/>
      <c r="BN2196" s="6"/>
      <c r="BS2196" s="6"/>
      <c r="BX2196" s="6"/>
      <c r="CC2196" s="6"/>
      <c r="CH2196" s="6"/>
      <c r="CM2196" s="6"/>
      <c r="CR2196" s="6"/>
      <c r="CW2196" s="6"/>
    </row>
    <row r="2197" spans="1:101" x14ac:dyDescent="0.25">
      <c r="A2197" s="27"/>
      <c r="F2197" s="6"/>
      <c r="K2197" s="6"/>
      <c r="P2197" s="6"/>
      <c r="U2197" s="6"/>
      <c r="Z2197" s="6"/>
      <c r="AE2197" s="6"/>
      <c r="AJ2197" s="6"/>
      <c r="AO2197" s="6"/>
      <c r="AT2197" s="6"/>
      <c r="AY2197" s="6"/>
      <c r="BD2197" s="6"/>
      <c r="BI2197" s="6"/>
      <c r="BN2197" s="6"/>
      <c r="BS2197" s="6"/>
      <c r="BX2197" s="6"/>
      <c r="CC2197" s="6"/>
      <c r="CH2197" s="6"/>
      <c r="CM2197" s="6"/>
      <c r="CR2197" s="6"/>
      <c r="CW2197" s="6"/>
    </row>
    <row r="2198" spans="1:101" x14ac:dyDescent="0.25">
      <c r="A2198" s="27"/>
      <c r="F2198" s="6"/>
      <c r="K2198" s="6"/>
      <c r="P2198" s="6"/>
      <c r="U2198" s="6"/>
      <c r="Z2198" s="6"/>
      <c r="AE2198" s="6"/>
      <c r="AJ2198" s="6"/>
      <c r="AO2198" s="6"/>
      <c r="AT2198" s="6"/>
      <c r="AY2198" s="6"/>
      <c r="BD2198" s="6"/>
      <c r="BI2198" s="6"/>
      <c r="BN2198" s="6"/>
      <c r="BS2198" s="6"/>
      <c r="BX2198" s="6"/>
      <c r="CC2198" s="6"/>
      <c r="CH2198" s="6"/>
      <c r="CM2198" s="6"/>
      <c r="CR2198" s="6"/>
      <c r="CW2198" s="6"/>
    </row>
    <row r="2199" spans="1:101" x14ac:dyDescent="0.25">
      <c r="A2199" s="27"/>
      <c r="F2199" s="6"/>
      <c r="K2199" s="6"/>
      <c r="P2199" s="6"/>
      <c r="U2199" s="6"/>
      <c r="Z2199" s="6"/>
      <c r="AE2199" s="6"/>
      <c r="AJ2199" s="6"/>
      <c r="AO2199" s="6"/>
      <c r="AT2199" s="6"/>
      <c r="AY2199" s="6"/>
      <c r="BD2199" s="6"/>
      <c r="BI2199" s="6"/>
      <c r="BN2199" s="6"/>
      <c r="BS2199" s="6"/>
      <c r="BX2199" s="6"/>
      <c r="CC2199" s="6"/>
      <c r="CH2199" s="6"/>
      <c r="CM2199" s="6"/>
      <c r="CR2199" s="6"/>
      <c r="CW2199" s="6"/>
    </row>
    <row r="2200" spans="1:101" x14ac:dyDescent="0.25">
      <c r="A2200" s="27"/>
      <c r="F2200" s="6"/>
      <c r="K2200" s="6"/>
      <c r="P2200" s="6"/>
      <c r="U2200" s="6"/>
      <c r="Z2200" s="6"/>
      <c r="AE2200" s="6"/>
      <c r="AJ2200" s="6"/>
      <c r="AO2200" s="6"/>
      <c r="AT2200" s="6"/>
      <c r="AY2200" s="6"/>
      <c r="BD2200" s="6"/>
      <c r="BI2200" s="6"/>
      <c r="BN2200" s="6"/>
      <c r="BS2200" s="6"/>
      <c r="BX2200" s="6"/>
      <c r="CC2200" s="6"/>
      <c r="CH2200" s="6"/>
      <c r="CM2200" s="6"/>
      <c r="CR2200" s="6"/>
      <c r="CW2200" s="6"/>
    </row>
    <row r="2201" spans="1:101" x14ac:dyDescent="0.25">
      <c r="A2201" s="27"/>
      <c r="F2201" s="6"/>
      <c r="K2201" s="6"/>
      <c r="P2201" s="6"/>
      <c r="U2201" s="6"/>
      <c r="Z2201" s="6"/>
      <c r="AE2201" s="6"/>
      <c r="AJ2201" s="6"/>
      <c r="AO2201" s="6"/>
      <c r="AT2201" s="6"/>
      <c r="AY2201" s="6"/>
      <c r="BD2201" s="6"/>
      <c r="BI2201" s="6"/>
      <c r="BN2201" s="6"/>
      <c r="BS2201" s="6"/>
      <c r="BX2201" s="6"/>
      <c r="CC2201" s="6"/>
      <c r="CH2201" s="6"/>
      <c r="CM2201" s="6"/>
      <c r="CR2201" s="6"/>
      <c r="CW2201" s="6"/>
    </row>
    <row r="2202" spans="1:101" x14ac:dyDescent="0.25">
      <c r="A2202" s="27"/>
      <c r="F2202" s="6"/>
      <c r="K2202" s="6"/>
      <c r="P2202" s="6"/>
      <c r="U2202" s="6"/>
      <c r="Z2202" s="6"/>
      <c r="AE2202" s="6"/>
      <c r="AJ2202" s="6"/>
      <c r="AO2202" s="6"/>
      <c r="AT2202" s="6"/>
      <c r="AY2202" s="6"/>
      <c r="BD2202" s="6"/>
      <c r="BI2202" s="6"/>
      <c r="BN2202" s="6"/>
      <c r="BS2202" s="6"/>
      <c r="BX2202" s="6"/>
      <c r="CC2202" s="6"/>
      <c r="CH2202" s="6"/>
      <c r="CM2202" s="6"/>
      <c r="CR2202" s="6"/>
      <c r="CW2202" s="6"/>
    </row>
    <row r="2203" spans="1:101" x14ac:dyDescent="0.25">
      <c r="A2203" s="27"/>
      <c r="F2203" s="6"/>
      <c r="K2203" s="6"/>
      <c r="P2203" s="6"/>
      <c r="U2203" s="6"/>
      <c r="Z2203" s="6"/>
      <c r="AE2203" s="6"/>
      <c r="AJ2203" s="6"/>
      <c r="AO2203" s="6"/>
      <c r="AT2203" s="6"/>
      <c r="AY2203" s="6"/>
      <c r="BD2203" s="6"/>
      <c r="BI2203" s="6"/>
      <c r="BN2203" s="6"/>
      <c r="BS2203" s="6"/>
      <c r="BX2203" s="6"/>
      <c r="CC2203" s="6"/>
      <c r="CH2203" s="6"/>
      <c r="CM2203" s="6"/>
      <c r="CR2203" s="6"/>
      <c r="CW2203" s="6"/>
    </row>
    <row r="2204" spans="1:101" x14ac:dyDescent="0.25">
      <c r="A2204" s="27"/>
      <c r="F2204" s="6"/>
      <c r="K2204" s="6"/>
      <c r="P2204" s="6"/>
      <c r="U2204" s="6"/>
      <c r="Z2204" s="6"/>
      <c r="AE2204" s="6"/>
      <c r="AJ2204" s="6"/>
      <c r="AO2204" s="6"/>
      <c r="AT2204" s="6"/>
      <c r="AY2204" s="6"/>
      <c r="BD2204" s="6"/>
      <c r="BI2204" s="6"/>
      <c r="BN2204" s="6"/>
      <c r="BS2204" s="6"/>
      <c r="BX2204" s="6"/>
      <c r="CC2204" s="6"/>
      <c r="CH2204" s="6"/>
      <c r="CM2204" s="6"/>
      <c r="CR2204" s="6"/>
      <c r="CW2204" s="6"/>
    </row>
    <row r="2205" spans="1:101" x14ac:dyDescent="0.25">
      <c r="A2205" s="27"/>
      <c r="F2205" s="6"/>
      <c r="K2205" s="6"/>
      <c r="P2205" s="6"/>
      <c r="U2205" s="6"/>
      <c r="Z2205" s="6"/>
      <c r="AE2205" s="6"/>
      <c r="AJ2205" s="6"/>
      <c r="AO2205" s="6"/>
      <c r="AT2205" s="6"/>
      <c r="AY2205" s="6"/>
      <c r="BD2205" s="6"/>
      <c r="BI2205" s="6"/>
      <c r="BN2205" s="6"/>
      <c r="BS2205" s="6"/>
      <c r="BX2205" s="6"/>
      <c r="CC2205" s="6"/>
      <c r="CH2205" s="6"/>
      <c r="CM2205" s="6"/>
      <c r="CR2205" s="6"/>
      <c r="CW2205" s="6"/>
    </row>
    <row r="2206" spans="1:101" x14ac:dyDescent="0.25">
      <c r="A2206" s="27"/>
      <c r="F2206" s="6"/>
      <c r="K2206" s="6"/>
      <c r="P2206" s="6"/>
      <c r="U2206" s="6"/>
      <c r="Z2206" s="6"/>
      <c r="AE2206" s="6"/>
      <c r="AJ2206" s="6"/>
      <c r="AO2206" s="6"/>
      <c r="AT2206" s="6"/>
      <c r="AY2206" s="6"/>
      <c r="BD2206" s="6"/>
      <c r="BI2206" s="6"/>
      <c r="BN2206" s="6"/>
      <c r="BS2206" s="6"/>
      <c r="BX2206" s="6"/>
      <c r="CC2206" s="6"/>
      <c r="CH2206" s="6"/>
      <c r="CM2206" s="6"/>
      <c r="CR2206" s="6"/>
      <c r="CW2206" s="6"/>
    </row>
    <row r="2207" spans="1:101" x14ac:dyDescent="0.25">
      <c r="A2207" s="27"/>
      <c r="F2207" s="6"/>
      <c r="K2207" s="6"/>
      <c r="P2207" s="6"/>
      <c r="U2207" s="6"/>
      <c r="Z2207" s="6"/>
      <c r="AE2207" s="6"/>
      <c r="AJ2207" s="6"/>
      <c r="AO2207" s="6"/>
      <c r="AT2207" s="6"/>
      <c r="AY2207" s="6"/>
      <c r="BD2207" s="6"/>
      <c r="BI2207" s="6"/>
      <c r="BN2207" s="6"/>
      <c r="BS2207" s="6"/>
      <c r="BX2207" s="6"/>
      <c r="CC2207" s="6"/>
      <c r="CH2207" s="6"/>
      <c r="CM2207" s="6"/>
      <c r="CR2207" s="6"/>
      <c r="CW2207" s="6"/>
    </row>
    <row r="2208" spans="1:101" x14ac:dyDescent="0.25">
      <c r="A2208" s="27"/>
      <c r="F2208" s="6"/>
      <c r="K2208" s="6"/>
      <c r="P2208" s="6"/>
      <c r="U2208" s="6"/>
      <c r="Z2208" s="6"/>
      <c r="AE2208" s="6"/>
      <c r="AJ2208" s="6"/>
      <c r="AO2208" s="6"/>
      <c r="AT2208" s="6"/>
      <c r="AY2208" s="6"/>
      <c r="BD2208" s="6"/>
      <c r="BI2208" s="6"/>
      <c r="BN2208" s="6"/>
      <c r="BS2208" s="6"/>
      <c r="BX2208" s="6"/>
      <c r="CC2208" s="6"/>
      <c r="CH2208" s="6"/>
      <c r="CM2208" s="6"/>
      <c r="CR2208" s="6"/>
      <c r="CW2208" s="6"/>
    </row>
    <row r="2209" spans="1:101" x14ac:dyDescent="0.25">
      <c r="A2209" s="27"/>
      <c r="F2209" s="6"/>
      <c r="K2209" s="6"/>
      <c r="P2209" s="6"/>
      <c r="U2209" s="6"/>
      <c r="Z2209" s="6"/>
      <c r="AE2209" s="6"/>
      <c r="AJ2209" s="6"/>
      <c r="AO2209" s="6"/>
      <c r="AT2209" s="6"/>
      <c r="AY2209" s="6"/>
      <c r="BD2209" s="6"/>
      <c r="BI2209" s="6"/>
      <c r="BN2209" s="6"/>
      <c r="BS2209" s="6"/>
      <c r="BX2209" s="6"/>
      <c r="CC2209" s="6"/>
      <c r="CH2209" s="6"/>
      <c r="CM2209" s="6"/>
      <c r="CR2209" s="6"/>
      <c r="CW2209" s="6"/>
    </row>
    <row r="2210" spans="1:101" x14ac:dyDescent="0.25">
      <c r="A2210" s="27"/>
      <c r="F2210" s="6"/>
      <c r="K2210" s="6"/>
      <c r="P2210" s="6"/>
      <c r="U2210" s="6"/>
      <c r="Z2210" s="6"/>
      <c r="AE2210" s="6"/>
      <c r="AJ2210" s="6"/>
      <c r="AO2210" s="6"/>
      <c r="AT2210" s="6"/>
      <c r="AY2210" s="6"/>
      <c r="BD2210" s="6"/>
      <c r="BI2210" s="6"/>
      <c r="BN2210" s="6"/>
      <c r="BS2210" s="6"/>
      <c r="BX2210" s="6"/>
      <c r="CC2210" s="6"/>
      <c r="CH2210" s="6"/>
      <c r="CM2210" s="6"/>
      <c r="CR2210" s="6"/>
      <c r="CW2210" s="6"/>
    </row>
    <row r="2211" spans="1:101" x14ac:dyDescent="0.25">
      <c r="A2211" s="27"/>
      <c r="F2211" s="6"/>
      <c r="K2211" s="6"/>
      <c r="P2211" s="6"/>
      <c r="U2211" s="6"/>
      <c r="Z2211" s="6"/>
      <c r="AE2211" s="6"/>
      <c r="AJ2211" s="6"/>
      <c r="AO2211" s="6"/>
      <c r="AT2211" s="6"/>
      <c r="AY2211" s="6"/>
      <c r="BD2211" s="6"/>
      <c r="BI2211" s="6"/>
      <c r="BN2211" s="6"/>
      <c r="BS2211" s="6"/>
      <c r="BX2211" s="6"/>
      <c r="CC2211" s="6"/>
      <c r="CH2211" s="6"/>
      <c r="CM2211" s="6"/>
      <c r="CR2211" s="6"/>
      <c r="CW2211" s="6"/>
    </row>
    <row r="2212" spans="1:101" x14ac:dyDescent="0.25">
      <c r="A2212" s="27"/>
      <c r="F2212" s="6"/>
      <c r="K2212" s="6"/>
      <c r="P2212" s="6"/>
      <c r="U2212" s="6"/>
      <c r="Z2212" s="6"/>
      <c r="AE2212" s="6"/>
      <c r="AJ2212" s="6"/>
      <c r="AO2212" s="6"/>
      <c r="AT2212" s="6"/>
      <c r="AY2212" s="6"/>
      <c r="BD2212" s="6"/>
      <c r="BI2212" s="6"/>
      <c r="BN2212" s="6"/>
      <c r="BS2212" s="6"/>
      <c r="BX2212" s="6"/>
      <c r="CC2212" s="6"/>
      <c r="CH2212" s="6"/>
      <c r="CM2212" s="6"/>
      <c r="CR2212" s="6"/>
      <c r="CW2212" s="6"/>
    </row>
    <row r="2213" spans="1:101" x14ac:dyDescent="0.25">
      <c r="A2213" s="27"/>
      <c r="F2213" s="6"/>
      <c r="K2213" s="6"/>
      <c r="P2213" s="6"/>
      <c r="U2213" s="6"/>
      <c r="Z2213" s="6"/>
      <c r="AE2213" s="6"/>
      <c r="AJ2213" s="6"/>
      <c r="AO2213" s="6"/>
      <c r="AT2213" s="6"/>
      <c r="AY2213" s="6"/>
      <c r="BD2213" s="6"/>
      <c r="BI2213" s="6"/>
      <c r="BN2213" s="6"/>
      <c r="BS2213" s="6"/>
      <c r="BX2213" s="6"/>
      <c r="CC2213" s="6"/>
      <c r="CH2213" s="6"/>
      <c r="CM2213" s="6"/>
      <c r="CR2213" s="6"/>
      <c r="CW2213" s="6"/>
    </row>
    <row r="2214" spans="1:101" x14ac:dyDescent="0.25">
      <c r="A2214" s="27"/>
      <c r="F2214" s="6"/>
      <c r="K2214" s="6"/>
      <c r="P2214" s="6"/>
      <c r="U2214" s="6"/>
      <c r="Z2214" s="6"/>
      <c r="AE2214" s="6"/>
      <c r="AJ2214" s="6"/>
      <c r="AO2214" s="6"/>
      <c r="AT2214" s="6"/>
      <c r="AY2214" s="6"/>
      <c r="BD2214" s="6"/>
      <c r="BI2214" s="6"/>
      <c r="BN2214" s="6"/>
      <c r="BS2214" s="6"/>
      <c r="BX2214" s="6"/>
      <c r="CC2214" s="6"/>
      <c r="CH2214" s="6"/>
      <c r="CM2214" s="6"/>
      <c r="CR2214" s="6"/>
      <c r="CW2214" s="6"/>
    </row>
    <row r="2215" spans="1:101" x14ac:dyDescent="0.25">
      <c r="A2215" s="27"/>
      <c r="F2215" s="6"/>
      <c r="K2215" s="6"/>
      <c r="P2215" s="6"/>
      <c r="U2215" s="6"/>
      <c r="Z2215" s="6"/>
      <c r="AE2215" s="6"/>
      <c r="AJ2215" s="6"/>
      <c r="AO2215" s="6"/>
      <c r="AT2215" s="6"/>
      <c r="AY2215" s="6"/>
      <c r="BD2215" s="6"/>
      <c r="BI2215" s="6"/>
      <c r="BN2215" s="6"/>
      <c r="BS2215" s="6"/>
      <c r="BX2215" s="6"/>
      <c r="CC2215" s="6"/>
      <c r="CH2215" s="6"/>
      <c r="CM2215" s="6"/>
      <c r="CR2215" s="6"/>
      <c r="CW2215" s="6"/>
    </row>
    <row r="2216" spans="1:101" x14ac:dyDescent="0.25">
      <c r="A2216" s="27"/>
      <c r="F2216" s="6"/>
      <c r="K2216" s="6"/>
      <c r="P2216" s="6"/>
      <c r="U2216" s="6"/>
      <c r="Z2216" s="6"/>
      <c r="AE2216" s="6"/>
      <c r="AJ2216" s="6"/>
      <c r="AO2216" s="6"/>
      <c r="AT2216" s="6"/>
      <c r="AY2216" s="6"/>
      <c r="BD2216" s="6"/>
      <c r="BI2216" s="6"/>
      <c r="BN2216" s="6"/>
      <c r="BS2216" s="6"/>
      <c r="BX2216" s="6"/>
      <c r="CC2216" s="6"/>
      <c r="CH2216" s="6"/>
      <c r="CM2216" s="6"/>
      <c r="CR2216" s="6"/>
      <c r="CW2216" s="6"/>
    </row>
    <row r="2217" spans="1:101" x14ac:dyDescent="0.25">
      <c r="A2217" s="27"/>
      <c r="F2217" s="6"/>
      <c r="K2217" s="6"/>
      <c r="P2217" s="6"/>
      <c r="U2217" s="6"/>
      <c r="Z2217" s="6"/>
      <c r="AE2217" s="6"/>
      <c r="AJ2217" s="6"/>
      <c r="AO2217" s="6"/>
      <c r="AT2217" s="6"/>
      <c r="AY2217" s="6"/>
      <c r="BD2217" s="6"/>
      <c r="BI2217" s="6"/>
      <c r="BN2217" s="6"/>
      <c r="BS2217" s="6"/>
      <c r="BX2217" s="6"/>
      <c r="CC2217" s="6"/>
      <c r="CH2217" s="6"/>
      <c r="CM2217" s="6"/>
      <c r="CR2217" s="6"/>
      <c r="CW2217" s="6"/>
    </row>
    <row r="2218" spans="1:101" x14ac:dyDescent="0.25">
      <c r="A2218" s="27"/>
      <c r="F2218" s="6"/>
      <c r="K2218" s="6"/>
      <c r="P2218" s="6"/>
      <c r="U2218" s="6"/>
      <c r="Z2218" s="6"/>
      <c r="AE2218" s="6"/>
      <c r="AJ2218" s="6"/>
      <c r="AO2218" s="6"/>
      <c r="AT2218" s="6"/>
      <c r="AY2218" s="6"/>
      <c r="BD2218" s="6"/>
      <c r="BI2218" s="6"/>
      <c r="BN2218" s="6"/>
      <c r="BS2218" s="6"/>
      <c r="BX2218" s="6"/>
      <c r="CC2218" s="6"/>
      <c r="CH2218" s="6"/>
      <c r="CM2218" s="6"/>
      <c r="CR2218" s="6"/>
      <c r="CW2218" s="6"/>
    </row>
    <row r="2219" spans="1:101" x14ac:dyDescent="0.25">
      <c r="A2219" s="27"/>
      <c r="F2219" s="6"/>
      <c r="K2219" s="6"/>
      <c r="P2219" s="6"/>
      <c r="U2219" s="6"/>
      <c r="Z2219" s="6"/>
      <c r="AE2219" s="6"/>
      <c r="AJ2219" s="6"/>
      <c r="AO2219" s="6"/>
      <c r="AT2219" s="6"/>
      <c r="AY2219" s="6"/>
      <c r="BD2219" s="6"/>
      <c r="BI2219" s="6"/>
      <c r="BN2219" s="6"/>
      <c r="BS2219" s="6"/>
      <c r="BX2219" s="6"/>
      <c r="CC2219" s="6"/>
      <c r="CH2219" s="6"/>
      <c r="CM2219" s="6"/>
      <c r="CR2219" s="6"/>
      <c r="CW2219" s="6"/>
    </row>
    <row r="2220" spans="1:101" x14ac:dyDescent="0.25">
      <c r="A2220" s="27"/>
      <c r="F2220" s="6"/>
      <c r="K2220" s="6"/>
      <c r="P2220" s="6"/>
      <c r="U2220" s="6"/>
      <c r="Z2220" s="6"/>
      <c r="AE2220" s="6"/>
      <c r="AJ2220" s="6"/>
      <c r="AO2220" s="6"/>
      <c r="AT2220" s="6"/>
      <c r="AY2220" s="6"/>
      <c r="BD2220" s="6"/>
      <c r="BI2220" s="6"/>
      <c r="BN2220" s="6"/>
      <c r="BS2220" s="6"/>
      <c r="BX2220" s="6"/>
      <c r="CC2220" s="6"/>
      <c r="CH2220" s="6"/>
      <c r="CM2220" s="6"/>
      <c r="CR2220" s="6"/>
      <c r="CW2220" s="6"/>
    </row>
    <row r="2221" spans="1:101" x14ac:dyDescent="0.25">
      <c r="A2221" s="27"/>
      <c r="F2221" s="6"/>
      <c r="K2221" s="6"/>
      <c r="P2221" s="6"/>
      <c r="U2221" s="6"/>
      <c r="Z2221" s="6"/>
      <c r="AE2221" s="6"/>
      <c r="AJ2221" s="6"/>
      <c r="AO2221" s="6"/>
      <c r="AT2221" s="6"/>
      <c r="AY2221" s="6"/>
      <c r="BD2221" s="6"/>
      <c r="BI2221" s="6"/>
      <c r="BN2221" s="6"/>
      <c r="BS2221" s="6"/>
      <c r="BX2221" s="6"/>
      <c r="CC2221" s="6"/>
      <c r="CH2221" s="6"/>
      <c r="CM2221" s="6"/>
      <c r="CR2221" s="6"/>
      <c r="CW2221" s="6"/>
    </row>
    <row r="2222" spans="1:101" x14ac:dyDescent="0.25">
      <c r="A2222" s="27"/>
      <c r="F2222" s="6"/>
      <c r="K2222" s="6"/>
      <c r="P2222" s="6"/>
      <c r="U2222" s="6"/>
      <c r="Z2222" s="6"/>
      <c r="AE2222" s="6"/>
      <c r="AJ2222" s="6"/>
      <c r="AO2222" s="6"/>
      <c r="AT2222" s="6"/>
      <c r="AY2222" s="6"/>
      <c r="BD2222" s="6"/>
      <c r="BI2222" s="6"/>
      <c r="BN2222" s="6"/>
      <c r="BS2222" s="6"/>
      <c r="BX2222" s="6"/>
      <c r="CC2222" s="6"/>
      <c r="CH2222" s="6"/>
      <c r="CM2222" s="6"/>
      <c r="CR2222" s="6"/>
      <c r="CW2222" s="6"/>
    </row>
    <row r="2223" spans="1:101" x14ac:dyDescent="0.25">
      <c r="A2223" s="27"/>
      <c r="F2223" s="6"/>
      <c r="K2223" s="6"/>
      <c r="P2223" s="6"/>
      <c r="U2223" s="6"/>
      <c r="Z2223" s="6"/>
      <c r="AE2223" s="6"/>
      <c r="AJ2223" s="6"/>
      <c r="AO2223" s="6"/>
      <c r="AT2223" s="6"/>
      <c r="AY2223" s="6"/>
      <c r="BD2223" s="6"/>
      <c r="BI2223" s="6"/>
      <c r="BN2223" s="6"/>
      <c r="BS2223" s="6"/>
      <c r="BX2223" s="6"/>
      <c r="CC2223" s="6"/>
      <c r="CH2223" s="6"/>
      <c r="CM2223" s="6"/>
      <c r="CR2223" s="6"/>
      <c r="CW2223" s="6"/>
    </row>
    <row r="2224" spans="1:101" x14ac:dyDescent="0.25">
      <c r="A2224" s="27"/>
      <c r="F2224" s="6"/>
      <c r="K2224" s="6"/>
      <c r="P2224" s="6"/>
      <c r="U2224" s="6"/>
      <c r="Z2224" s="6"/>
      <c r="AE2224" s="6"/>
      <c r="AJ2224" s="6"/>
      <c r="AO2224" s="6"/>
      <c r="AT2224" s="6"/>
      <c r="AY2224" s="6"/>
      <c r="BD2224" s="6"/>
      <c r="BI2224" s="6"/>
      <c r="BN2224" s="6"/>
      <c r="BS2224" s="6"/>
      <c r="BX2224" s="6"/>
      <c r="CC2224" s="6"/>
      <c r="CH2224" s="6"/>
      <c r="CM2224" s="6"/>
      <c r="CR2224" s="6"/>
      <c r="CW2224" s="6"/>
    </row>
    <row r="2225" spans="1:101" x14ac:dyDescent="0.25">
      <c r="A2225" s="27"/>
      <c r="F2225" s="6"/>
      <c r="K2225" s="6"/>
      <c r="P2225" s="6"/>
      <c r="U2225" s="6"/>
      <c r="Z2225" s="6"/>
      <c r="AE2225" s="6"/>
      <c r="AJ2225" s="6"/>
      <c r="AO2225" s="6"/>
      <c r="AT2225" s="6"/>
      <c r="AY2225" s="6"/>
      <c r="BD2225" s="6"/>
      <c r="BI2225" s="6"/>
      <c r="BN2225" s="6"/>
      <c r="BS2225" s="6"/>
      <c r="BX2225" s="6"/>
      <c r="CC2225" s="6"/>
      <c r="CH2225" s="6"/>
      <c r="CM2225" s="6"/>
      <c r="CR2225" s="6"/>
      <c r="CW2225" s="6"/>
    </row>
    <row r="2226" spans="1:101" x14ac:dyDescent="0.25">
      <c r="A2226" s="27"/>
      <c r="F2226" s="6"/>
      <c r="K2226" s="6"/>
      <c r="P2226" s="6"/>
      <c r="U2226" s="6"/>
      <c r="Z2226" s="6"/>
      <c r="AE2226" s="6"/>
      <c r="AJ2226" s="6"/>
      <c r="AO2226" s="6"/>
      <c r="AT2226" s="6"/>
      <c r="AY2226" s="6"/>
      <c r="BD2226" s="6"/>
      <c r="BI2226" s="6"/>
      <c r="BN2226" s="6"/>
      <c r="BS2226" s="6"/>
      <c r="BX2226" s="6"/>
      <c r="CC2226" s="6"/>
      <c r="CH2226" s="6"/>
      <c r="CM2226" s="6"/>
      <c r="CR2226" s="6"/>
      <c r="CW2226" s="6"/>
    </row>
    <row r="2227" spans="1:101" x14ac:dyDescent="0.25">
      <c r="A2227" s="27"/>
      <c r="F2227" s="6"/>
      <c r="K2227" s="6"/>
      <c r="P2227" s="6"/>
      <c r="U2227" s="6"/>
      <c r="Z2227" s="6"/>
      <c r="AE2227" s="6"/>
      <c r="AJ2227" s="6"/>
      <c r="AO2227" s="6"/>
      <c r="AT2227" s="6"/>
      <c r="AY2227" s="6"/>
      <c r="BD2227" s="6"/>
      <c r="BI2227" s="6"/>
      <c r="BN2227" s="6"/>
      <c r="BS2227" s="6"/>
      <c r="BX2227" s="6"/>
      <c r="CC2227" s="6"/>
      <c r="CH2227" s="6"/>
      <c r="CM2227" s="6"/>
      <c r="CR2227" s="6"/>
      <c r="CW2227" s="6"/>
    </row>
    <row r="2228" spans="1:101" x14ac:dyDescent="0.25">
      <c r="A2228" s="27"/>
      <c r="F2228" s="6"/>
      <c r="K2228" s="6"/>
      <c r="P2228" s="6"/>
      <c r="U2228" s="6"/>
      <c r="Z2228" s="6"/>
      <c r="AE2228" s="6"/>
      <c r="AJ2228" s="6"/>
      <c r="AO2228" s="6"/>
      <c r="AT2228" s="6"/>
      <c r="AY2228" s="6"/>
      <c r="BD2228" s="6"/>
      <c r="BI2228" s="6"/>
      <c r="BN2228" s="6"/>
      <c r="BS2228" s="6"/>
      <c r="BX2228" s="6"/>
      <c r="CC2228" s="6"/>
      <c r="CH2228" s="6"/>
      <c r="CM2228" s="6"/>
      <c r="CR2228" s="6"/>
      <c r="CW2228" s="6"/>
    </row>
    <row r="2229" spans="1:101" x14ac:dyDescent="0.25">
      <c r="A2229" s="27"/>
      <c r="F2229" s="6"/>
      <c r="K2229" s="6"/>
      <c r="P2229" s="6"/>
      <c r="U2229" s="6"/>
      <c r="Z2229" s="6"/>
      <c r="AE2229" s="6"/>
      <c r="AJ2229" s="6"/>
      <c r="AO2229" s="6"/>
      <c r="AT2229" s="6"/>
      <c r="AY2229" s="6"/>
      <c r="BD2229" s="6"/>
      <c r="BI2229" s="6"/>
      <c r="BN2229" s="6"/>
      <c r="BS2229" s="6"/>
      <c r="BX2229" s="6"/>
      <c r="CC2229" s="6"/>
      <c r="CH2229" s="6"/>
      <c r="CM2229" s="6"/>
      <c r="CR2229" s="6"/>
      <c r="CW2229" s="6"/>
    </row>
    <row r="2230" spans="1:101" x14ac:dyDescent="0.25">
      <c r="A2230" s="27"/>
      <c r="F2230" s="6"/>
      <c r="K2230" s="6"/>
      <c r="P2230" s="6"/>
      <c r="U2230" s="6"/>
      <c r="Z2230" s="6"/>
      <c r="AE2230" s="6"/>
      <c r="AJ2230" s="6"/>
      <c r="AO2230" s="6"/>
      <c r="AT2230" s="6"/>
      <c r="AY2230" s="6"/>
      <c r="BD2230" s="6"/>
      <c r="BI2230" s="6"/>
      <c r="BN2230" s="6"/>
      <c r="BS2230" s="6"/>
      <c r="BX2230" s="6"/>
      <c r="CC2230" s="6"/>
      <c r="CH2230" s="6"/>
      <c r="CM2230" s="6"/>
      <c r="CR2230" s="6"/>
      <c r="CW2230" s="6"/>
    </row>
    <row r="2231" spans="1:101" x14ac:dyDescent="0.25">
      <c r="A2231" s="27"/>
      <c r="F2231" s="6"/>
      <c r="K2231" s="6"/>
      <c r="P2231" s="6"/>
      <c r="U2231" s="6"/>
      <c r="Z2231" s="6"/>
      <c r="AE2231" s="6"/>
      <c r="AJ2231" s="6"/>
      <c r="AO2231" s="6"/>
      <c r="AT2231" s="6"/>
      <c r="AY2231" s="6"/>
      <c r="BD2231" s="6"/>
      <c r="BI2231" s="6"/>
      <c r="BN2231" s="6"/>
      <c r="BS2231" s="6"/>
      <c r="BX2231" s="6"/>
      <c r="CC2231" s="6"/>
      <c r="CH2231" s="6"/>
      <c r="CM2231" s="6"/>
      <c r="CR2231" s="6"/>
      <c r="CW2231" s="6"/>
    </row>
    <row r="2232" spans="1:101" x14ac:dyDescent="0.25">
      <c r="A2232" s="27"/>
      <c r="F2232" s="6"/>
      <c r="K2232" s="6"/>
      <c r="P2232" s="6"/>
      <c r="U2232" s="6"/>
      <c r="Z2232" s="6"/>
      <c r="AE2232" s="6"/>
      <c r="AJ2232" s="6"/>
      <c r="AO2232" s="6"/>
      <c r="AT2232" s="6"/>
      <c r="AY2232" s="6"/>
      <c r="BD2232" s="6"/>
      <c r="BI2232" s="6"/>
      <c r="BN2232" s="6"/>
      <c r="BS2232" s="6"/>
      <c r="BX2232" s="6"/>
      <c r="CC2232" s="6"/>
      <c r="CH2232" s="6"/>
      <c r="CM2232" s="6"/>
      <c r="CR2232" s="6"/>
      <c r="CW2232" s="6"/>
    </row>
    <row r="2233" spans="1:101" x14ac:dyDescent="0.25">
      <c r="A2233" s="27"/>
      <c r="F2233" s="6"/>
      <c r="K2233" s="6"/>
      <c r="P2233" s="6"/>
      <c r="U2233" s="6"/>
      <c r="Z2233" s="6"/>
      <c r="AE2233" s="6"/>
      <c r="AJ2233" s="6"/>
      <c r="AO2233" s="6"/>
      <c r="AT2233" s="6"/>
      <c r="AY2233" s="6"/>
      <c r="BD2233" s="6"/>
      <c r="BI2233" s="6"/>
      <c r="BN2233" s="6"/>
      <c r="BS2233" s="6"/>
      <c r="BX2233" s="6"/>
      <c r="CC2233" s="6"/>
      <c r="CH2233" s="6"/>
      <c r="CM2233" s="6"/>
      <c r="CR2233" s="6"/>
      <c r="CW2233" s="6"/>
    </row>
    <row r="2234" spans="1:101" x14ac:dyDescent="0.25">
      <c r="A2234" s="27"/>
      <c r="F2234" s="6"/>
      <c r="K2234" s="6"/>
      <c r="P2234" s="6"/>
      <c r="U2234" s="6"/>
      <c r="Z2234" s="6"/>
      <c r="AE2234" s="6"/>
      <c r="AJ2234" s="6"/>
      <c r="AO2234" s="6"/>
      <c r="AT2234" s="6"/>
      <c r="AY2234" s="6"/>
      <c r="BD2234" s="6"/>
      <c r="BI2234" s="6"/>
      <c r="BN2234" s="6"/>
      <c r="BS2234" s="6"/>
      <c r="BX2234" s="6"/>
      <c r="CC2234" s="6"/>
      <c r="CH2234" s="6"/>
      <c r="CM2234" s="6"/>
      <c r="CR2234" s="6"/>
      <c r="CW2234" s="6"/>
    </row>
    <row r="2235" spans="1:101" x14ac:dyDescent="0.25">
      <c r="A2235" s="27"/>
      <c r="F2235" s="6"/>
      <c r="K2235" s="6"/>
      <c r="P2235" s="6"/>
      <c r="U2235" s="6"/>
      <c r="Z2235" s="6"/>
      <c r="AE2235" s="6"/>
      <c r="AJ2235" s="6"/>
      <c r="AO2235" s="6"/>
      <c r="AT2235" s="6"/>
      <c r="AY2235" s="6"/>
      <c r="BD2235" s="6"/>
      <c r="BI2235" s="6"/>
      <c r="BN2235" s="6"/>
      <c r="BS2235" s="6"/>
      <c r="BX2235" s="6"/>
      <c r="CC2235" s="6"/>
      <c r="CH2235" s="6"/>
      <c r="CM2235" s="6"/>
      <c r="CR2235" s="6"/>
      <c r="CW2235" s="6"/>
    </row>
    <row r="2236" spans="1:101" x14ac:dyDescent="0.25">
      <c r="A2236" s="27"/>
      <c r="F2236" s="6"/>
      <c r="K2236" s="6"/>
      <c r="P2236" s="6"/>
      <c r="U2236" s="6"/>
      <c r="Z2236" s="6"/>
      <c r="AE2236" s="6"/>
      <c r="AJ2236" s="6"/>
      <c r="AO2236" s="6"/>
      <c r="AT2236" s="6"/>
      <c r="AY2236" s="6"/>
      <c r="BD2236" s="6"/>
      <c r="BI2236" s="6"/>
      <c r="BN2236" s="6"/>
      <c r="BS2236" s="6"/>
      <c r="BX2236" s="6"/>
      <c r="CC2236" s="6"/>
      <c r="CH2236" s="6"/>
      <c r="CM2236" s="6"/>
      <c r="CR2236" s="6"/>
      <c r="CW2236" s="6"/>
    </row>
    <row r="2237" spans="1:101" x14ac:dyDescent="0.25">
      <c r="A2237" s="27"/>
      <c r="F2237" s="6"/>
      <c r="K2237" s="6"/>
      <c r="P2237" s="6"/>
      <c r="U2237" s="6"/>
      <c r="Z2237" s="6"/>
      <c r="AE2237" s="6"/>
      <c r="AJ2237" s="6"/>
      <c r="AO2237" s="6"/>
      <c r="AT2237" s="6"/>
      <c r="AY2237" s="6"/>
      <c r="BD2237" s="6"/>
      <c r="BI2237" s="6"/>
      <c r="BN2237" s="6"/>
      <c r="BS2237" s="6"/>
      <c r="BX2237" s="6"/>
      <c r="CC2237" s="6"/>
      <c r="CH2237" s="6"/>
      <c r="CM2237" s="6"/>
      <c r="CR2237" s="6"/>
      <c r="CW2237" s="6"/>
    </row>
    <row r="2238" spans="1:101" x14ac:dyDescent="0.25">
      <c r="A2238" s="27"/>
      <c r="F2238" s="6"/>
      <c r="K2238" s="6"/>
      <c r="P2238" s="6"/>
      <c r="U2238" s="6"/>
      <c r="Z2238" s="6"/>
      <c r="AE2238" s="6"/>
      <c r="AJ2238" s="6"/>
      <c r="AO2238" s="6"/>
      <c r="AT2238" s="6"/>
      <c r="AY2238" s="6"/>
      <c r="BD2238" s="6"/>
      <c r="BI2238" s="6"/>
      <c r="BN2238" s="6"/>
      <c r="BS2238" s="6"/>
      <c r="BX2238" s="6"/>
      <c r="CC2238" s="6"/>
      <c r="CH2238" s="6"/>
      <c r="CM2238" s="6"/>
      <c r="CR2238" s="6"/>
      <c r="CW2238" s="6"/>
    </row>
    <row r="2239" spans="1:101" x14ac:dyDescent="0.25">
      <c r="A2239" s="27"/>
      <c r="F2239" s="6"/>
      <c r="K2239" s="6"/>
      <c r="P2239" s="6"/>
      <c r="U2239" s="6"/>
      <c r="Z2239" s="6"/>
      <c r="AE2239" s="6"/>
      <c r="AJ2239" s="6"/>
      <c r="AO2239" s="6"/>
      <c r="AT2239" s="6"/>
      <c r="AY2239" s="6"/>
      <c r="BD2239" s="6"/>
      <c r="BI2239" s="6"/>
      <c r="BN2239" s="6"/>
      <c r="BS2239" s="6"/>
      <c r="BX2239" s="6"/>
      <c r="CC2239" s="6"/>
      <c r="CH2239" s="6"/>
      <c r="CM2239" s="6"/>
      <c r="CR2239" s="6"/>
      <c r="CW2239" s="6"/>
    </row>
    <row r="2240" spans="1:101" x14ac:dyDescent="0.25">
      <c r="A2240" s="27"/>
      <c r="F2240" s="6"/>
      <c r="K2240" s="6"/>
      <c r="P2240" s="6"/>
      <c r="U2240" s="6"/>
      <c r="Z2240" s="6"/>
      <c r="AE2240" s="6"/>
      <c r="AJ2240" s="6"/>
      <c r="AO2240" s="6"/>
      <c r="AT2240" s="6"/>
      <c r="AY2240" s="6"/>
      <c r="BD2240" s="6"/>
      <c r="BI2240" s="6"/>
      <c r="BN2240" s="6"/>
      <c r="BS2240" s="6"/>
      <c r="BX2240" s="6"/>
      <c r="CC2240" s="6"/>
      <c r="CH2240" s="6"/>
      <c r="CM2240" s="6"/>
      <c r="CR2240" s="6"/>
      <c r="CW2240" s="6"/>
    </row>
    <row r="2241" spans="1:101" x14ac:dyDescent="0.25">
      <c r="A2241" s="27"/>
      <c r="F2241" s="6"/>
      <c r="K2241" s="6"/>
      <c r="P2241" s="6"/>
      <c r="U2241" s="6"/>
      <c r="Z2241" s="6"/>
      <c r="AE2241" s="6"/>
      <c r="AJ2241" s="6"/>
      <c r="AO2241" s="6"/>
      <c r="AT2241" s="6"/>
      <c r="AY2241" s="6"/>
      <c r="BD2241" s="6"/>
      <c r="BI2241" s="6"/>
      <c r="BN2241" s="6"/>
      <c r="BS2241" s="6"/>
      <c r="BX2241" s="6"/>
      <c r="CC2241" s="6"/>
      <c r="CH2241" s="6"/>
      <c r="CM2241" s="6"/>
      <c r="CR2241" s="6"/>
      <c r="CW2241" s="6"/>
    </row>
    <row r="2242" spans="1:101" x14ac:dyDescent="0.25">
      <c r="A2242" s="27"/>
      <c r="F2242" s="6"/>
      <c r="K2242" s="6"/>
      <c r="P2242" s="6"/>
      <c r="U2242" s="6"/>
      <c r="Z2242" s="6"/>
      <c r="AE2242" s="6"/>
      <c r="AJ2242" s="6"/>
      <c r="AO2242" s="6"/>
      <c r="AT2242" s="6"/>
      <c r="AY2242" s="6"/>
      <c r="BD2242" s="6"/>
      <c r="BI2242" s="6"/>
      <c r="BN2242" s="6"/>
      <c r="BS2242" s="6"/>
      <c r="BX2242" s="6"/>
      <c r="CC2242" s="6"/>
      <c r="CH2242" s="6"/>
      <c r="CM2242" s="6"/>
      <c r="CR2242" s="6"/>
      <c r="CW2242" s="6"/>
    </row>
    <row r="2243" spans="1:101" x14ac:dyDescent="0.25">
      <c r="A2243" s="27"/>
      <c r="F2243" s="6"/>
      <c r="K2243" s="6"/>
      <c r="P2243" s="6"/>
      <c r="U2243" s="6"/>
      <c r="Z2243" s="6"/>
      <c r="AE2243" s="6"/>
      <c r="AJ2243" s="6"/>
      <c r="AO2243" s="6"/>
      <c r="AT2243" s="6"/>
      <c r="AY2243" s="6"/>
      <c r="BD2243" s="6"/>
      <c r="BI2243" s="6"/>
      <c r="BN2243" s="6"/>
      <c r="BS2243" s="6"/>
      <c r="BX2243" s="6"/>
      <c r="CC2243" s="6"/>
      <c r="CH2243" s="6"/>
      <c r="CM2243" s="6"/>
      <c r="CR2243" s="6"/>
      <c r="CW2243" s="6"/>
    </row>
    <row r="2244" spans="1:101" x14ac:dyDescent="0.25">
      <c r="A2244" s="27"/>
      <c r="F2244" s="6"/>
      <c r="K2244" s="6"/>
      <c r="P2244" s="6"/>
      <c r="U2244" s="6"/>
      <c r="Z2244" s="6"/>
      <c r="AE2244" s="6"/>
      <c r="AJ2244" s="6"/>
      <c r="AO2244" s="6"/>
      <c r="AT2244" s="6"/>
      <c r="AY2244" s="6"/>
      <c r="BD2244" s="6"/>
      <c r="BI2244" s="6"/>
      <c r="BN2244" s="6"/>
      <c r="BS2244" s="6"/>
      <c r="BX2244" s="6"/>
      <c r="CC2244" s="6"/>
      <c r="CH2244" s="6"/>
      <c r="CM2244" s="6"/>
      <c r="CR2244" s="6"/>
      <c r="CW2244" s="6"/>
    </row>
    <row r="2245" spans="1:101" x14ac:dyDescent="0.25">
      <c r="A2245" s="27"/>
      <c r="F2245" s="6"/>
      <c r="K2245" s="6"/>
      <c r="P2245" s="6"/>
      <c r="U2245" s="6"/>
      <c r="Z2245" s="6"/>
      <c r="AE2245" s="6"/>
      <c r="AJ2245" s="6"/>
      <c r="AO2245" s="6"/>
      <c r="AT2245" s="6"/>
      <c r="AY2245" s="6"/>
      <c r="BD2245" s="6"/>
      <c r="BI2245" s="6"/>
      <c r="BN2245" s="6"/>
      <c r="BS2245" s="6"/>
      <c r="BX2245" s="6"/>
      <c r="CC2245" s="6"/>
      <c r="CH2245" s="6"/>
      <c r="CM2245" s="6"/>
      <c r="CR2245" s="6"/>
      <c r="CW2245" s="6"/>
    </row>
    <row r="2246" spans="1:101" x14ac:dyDescent="0.25">
      <c r="A2246" s="27"/>
      <c r="F2246" s="6"/>
      <c r="K2246" s="6"/>
      <c r="P2246" s="6"/>
      <c r="U2246" s="6"/>
      <c r="Z2246" s="6"/>
      <c r="AE2246" s="6"/>
      <c r="AJ2246" s="6"/>
      <c r="AO2246" s="6"/>
      <c r="AT2246" s="6"/>
      <c r="AY2246" s="6"/>
      <c r="BD2246" s="6"/>
      <c r="BI2246" s="6"/>
      <c r="BN2246" s="6"/>
      <c r="BS2246" s="6"/>
      <c r="BX2246" s="6"/>
      <c r="CC2246" s="6"/>
      <c r="CH2246" s="6"/>
      <c r="CM2246" s="6"/>
      <c r="CR2246" s="6"/>
      <c r="CW2246" s="6"/>
    </row>
    <row r="2247" spans="1:101" x14ac:dyDescent="0.25">
      <c r="A2247" s="27"/>
      <c r="F2247" s="6"/>
      <c r="K2247" s="6"/>
      <c r="P2247" s="6"/>
      <c r="U2247" s="6"/>
      <c r="Z2247" s="6"/>
      <c r="AE2247" s="6"/>
      <c r="AJ2247" s="6"/>
      <c r="AO2247" s="6"/>
      <c r="AT2247" s="6"/>
      <c r="AY2247" s="6"/>
      <c r="BD2247" s="6"/>
      <c r="BI2247" s="6"/>
      <c r="BN2247" s="6"/>
      <c r="BS2247" s="6"/>
      <c r="BX2247" s="6"/>
      <c r="CC2247" s="6"/>
      <c r="CH2247" s="6"/>
      <c r="CM2247" s="6"/>
      <c r="CR2247" s="6"/>
      <c r="CW2247" s="6"/>
    </row>
    <row r="2248" spans="1:101" x14ac:dyDescent="0.25">
      <c r="A2248" s="27"/>
      <c r="F2248" s="6"/>
      <c r="K2248" s="6"/>
      <c r="P2248" s="6"/>
      <c r="U2248" s="6"/>
      <c r="Z2248" s="6"/>
      <c r="AE2248" s="6"/>
      <c r="AJ2248" s="6"/>
      <c r="AO2248" s="6"/>
      <c r="AT2248" s="6"/>
      <c r="AY2248" s="6"/>
      <c r="BD2248" s="6"/>
      <c r="BI2248" s="6"/>
      <c r="BN2248" s="6"/>
      <c r="BS2248" s="6"/>
      <c r="BX2248" s="6"/>
      <c r="CC2248" s="6"/>
      <c r="CH2248" s="6"/>
      <c r="CM2248" s="6"/>
      <c r="CR2248" s="6"/>
      <c r="CW2248" s="6"/>
    </row>
    <row r="2249" spans="1:101" x14ac:dyDescent="0.25">
      <c r="A2249" s="27"/>
      <c r="F2249" s="6"/>
      <c r="K2249" s="6"/>
      <c r="P2249" s="6"/>
      <c r="U2249" s="6"/>
      <c r="Z2249" s="6"/>
      <c r="AE2249" s="6"/>
      <c r="AJ2249" s="6"/>
      <c r="AO2249" s="6"/>
      <c r="AT2249" s="6"/>
      <c r="AY2249" s="6"/>
      <c r="BD2249" s="6"/>
      <c r="BI2249" s="6"/>
      <c r="BN2249" s="6"/>
      <c r="BS2249" s="6"/>
      <c r="BX2249" s="6"/>
      <c r="CC2249" s="6"/>
      <c r="CH2249" s="6"/>
      <c r="CM2249" s="6"/>
      <c r="CR2249" s="6"/>
      <c r="CW2249" s="6"/>
    </row>
    <row r="2250" spans="1:101" x14ac:dyDescent="0.25">
      <c r="A2250" s="27"/>
      <c r="F2250" s="6"/>
      <c r="K2250" s="6"/>
      <c r="P2250" s="6"/>
      <c r="U2250" s="6"/>
      <c r="Z2250" s="6"/>
      <c r="AE2250" s="6"/>
      <c r="AJ2250" s="6"/>
      <c r="AO2250" s="6"/>
      <c r="AT2250" s="6"/>
      <c r="AY2250" s="6"/>
      <c r="BD2250" s="6"/>
      <c r="BI2250" s="6"/>
      <c r="BN2250" s="6"/>
      <c r="BS2250" s="6"/>
      <c r="BX2250" s="6"/>
      <c r="CC2250" s="6"/>
      <c r="CH2250" s="6"/>
      <c r="CM2250" s="6"/>
      <c r="CR2250" s="6"/>
      <c r="CW2250" s="6"/>
    </row>
    <row r="2251" spans="1:101" x14ac:dyDescent="0.25">
      <c r="A2251" s="27"/>
      <c r="F2251" s="6"/>
      <c r="K2251" s="6"/>
      <c r="P2251" s="6"/>
      <c r="U2251" s="6"/>
      <c r="Z2251" s="6"/>
      <c r="AE2251" s="6"/>
      <c r="AJ2251" s="6"/>
      <c r="AO2251" s="6"/>
      <c r="AT2251" s="6"/>
      <c r="AY2251" s="6"/>
      <c r="BD2251" s="6"/>
      <c r="BI2251" s="6"/>
      <c r="BN2251" s="6"/>
      <c r="BS2251" s="6"/>
      <c r="BX2251" s="6"/>
      <c r="CC2251" s="6"/>
      <c r="CH2251" s="6"/>
      <c r="CM2251" s="6"/>
      <c r="CR2251" s="6"/>
      <c r="CW2251" s="6"/>
    </row>
    <row r="2252" spans="1:101" x14ac:dyDescent="0.25">
      <c r="A2252" s="27"/>
      <c r="F2252" s="6"/>
      <c r="K2252" s="6"/>
      <c r="P2252" s="6"/>
      <c r="U2252" s="6"/>
      <c r="Z2252" s="6"/>
      <c r="AE2252" s="6"/>
      <c r="AJ2252" s="6"/>
      <c r="AO2252" s="6"/>
      <c r="AT2252" s="6"/>
      <c r="AY2252" s="6"/>
      <c r="BD2252" s="6"/>
      <c r="BI2252" s="6"/>
      <c r="BN2252" s="6"/>
      <c r="BS2252" s="6"/>
      <c r="BX2252" s="6"/>
      <c r="CC2252" s="6"/>
      <c r="CH2252" s="6"/>
      <c r="CM2252" s="6"/>
      <c r="CR2252" s="6"/>
      <c r="CW2252" s="6"/>
    </row>
    <row r="2253" spans="1:101" x14ac:dyDescent="0.25">
      <c r="A2253" s="27"/>
      <c r="F2253" s="6"/>
      <c r="K2253" s="6"/>
      <c r="P2253" s="6"/>
      <c r="U2253" s="6"/>
      <c r="Z2253" s="6"/>
      <c r="AE2253" s="6"/>
      <c r="AJ2253" s="6"/>
      <c r="AO2253" s="6"/>
      <c r="AT2253" s="6"/>
      <c r="AY2253" s="6"/>
      <c r="BD2253" s="6"/>
      <c r="BI2253" s="6"/>
      <c r="BN2253" s="6"/>
      <c r="BS2253" s="6"/>
      <c r="BX2253" s="6"/>
      <c r="CC2253" s="6"/>
      <c r="CH2253" s="6"/>
      <c r="CM2253" s="6"/>
      <c r="CR2253" s="6"/>
      <c r="CW2253" s="6"/>
    </row>
    <row r="2254" spans="1:101" x14ac:dyDescent="0.25">
      <c r="A2254" s="27"/>
      <c r="F2254" s="6"/>
      <c r="K2254" s="6"/>
      <c r="P2254" s="6"/>
      <c r="U2254" s="6"/>
      <c r="Z2254" s="6"/>
      <c r="AE2254" s="6"/>
      <c r="AJ2254" s="6"/>
      <c r="AO2254" s="6"/>
      <c r="AT2254" s="6"/>
      <c r="AY2254" s="6"/>
      <c r="BD2254" s="6"/>
      <c r="BI2254" s="6"/>
      <c r="BN2254" s="6"/>
      <c r="BS2254" s="6"/>
      <c r="BX2254" s="6"/>
      <c r="CC2254" s="6"/>
      <c r="CH2254" s="6"/>
      <c r="CM2254" s="6"/>
      <c r="CR2254" s="6"/>
      <c r="CW2254" s="6"/>
    </row>
    <row r="2255" spans="1:101" x14ac:dyDescent="0.25">
      <c r="A2255" s="27"/>
      <c r="F2255" s="6"/>
      <c r="K2255" s="6"/>
      <c r="P2255" s="6"/>
      <c r="U2255" s="6"/>
      <c r="Z2255" s="6"/>
      <c r="AE2255" s="6"/>
      <c r="AJ2255" s="6"/>
      <c r="AO2255" s="6"/>
      <c r="AT2255" s="6"/>
      <c r="AY2255" s="6"/>
      <c r="BD2255" s="6"/>
      <c r="BI2255" s="6"/>
      <c r="BN2255" s="6"/>
      <c r="BS2255" s="6"/>
      <c r="BX2255" s="6"/>
      <c r="CC2255" s="6"/>
      <c r="CH2255" s="6"/>
      <c r="CM2255" s="6"/>
      <c r="CR2255" s="6"/>
      <c r="CW2255" s="6"/>
    </row>
    <row r="2256" spans="1:101" x14ac:dyDescent="0.25">
      <c r="A2256" s="27"/>
      <c r="F2256" s="6"/>
      <c r="K2256" s="6"/>
      <c r="P2256" s="6"/>
      <c r="U2256" s="6"/>
      <c r="Z2256" s="6"/>
      <c r="AE2256" s="6"/>
      <c r="AJ2256" s="6"/>
      <c r="AO2256" s="6"/>
      <c r="AT2256" s="6"/>
      <c r="AY2256" s="6"/>
      <c r="BD2256" s="6"/>
      <c r="BI2256" s="6"/>
      <c r="BN2256" s="6"/>
      <c r="BS2256" s="6"/>
      <c r="BX2256" s="6"/>
      <c r="CC2256" s="6"/>
      <c r="CH2256" s="6"/>
      <c r="CM2256" s="6"/>
      <c r="CR2256" s="6"/>
      <c r="CW2256" s="6"/>
    </row>
    <row r="2257" spans="1:101" x14ac:dyDescent="0.25">
      <c r="A2257" s="27"/>
      <c r="F2257" s="6"/>
      <c r="K2257" s="6"/>
      <c r="P2257" s="6"/>
      <c r="U2257" s="6"/>
      <c r="Z2257" s="6"/>
      <c r="AE2257" s="6"/>
      <c r="AJ2257" s="6"/>
      <c r="AO2257" s="6"/>
      <c r="AT2257" s="6"/>
      <c r="AY2257" s="6"/>
      <c r="BD2257" s="6"/>
      <c r="BI2257" s="6"/>
      <c r="BN2257" s="6"/>
      <c r="BS2257" s="6"/>
      <c r="BX2257" s="6"/>
      <c r="CC2257" s="6"/>
      <c r="CH2257" s="6"/>
      <c r="CM2257" s="6"/>
      <c r="CR2257" s="6"/>
      <c r="CW2257" s="6"/>
    </row>
    <row r="2258" spans="1:101" x14ac:dyDescent="0.25">
      <c r="A2258" s="27"/>
      <c r="F2258" s="6"/>
      <c r="K2258" s="6"/>
      <c r="P2258" s="6"/>
      <c r="U2258" s="6"/>
      <c r="Z2258" s="6"/>
      <c r="AE2258" s="6"/>
      <c r="AJ2258" s="6"/>
      <c r="AO2258" s="6"/>
      <c r="AT2258" s="6"/>
      <c r="AY2258" s="6"/>
      <c r="BD2258" s="6"/>
      <c r="BI2258" s="6"/>
      <c r="BN2258" s="6"/>
      <c r="BS2258" s="6"/>
      <c r="BX2258" s="6"/>
      <c r="CC2258" s="6"/>
      <c r="CH2258" s="6"/>
      <c r="CM2258" s="6"/>
      <c r="CR2258" s="6"/>
      <c r="CW2258" s="6"/>
    </row>
    <row r="2259" spans="1:101" x14ac:dyDescent="0.25">
      <c r="A2259" s="27"/>
      <c r="F2259" s="6"/>
      <c r="K2259" s="6"/>
      <c r="P2259" s="6"/>
      <c r="U2259" s="6"/>
      <c r="Z2259" s="6"/>
      <c r="AE2259" s="6"/>
      <c r="AJ2259" s="6"/>
      <c r="AO2259" s="6"/>
      <c r="AT2259" s="6"/>
      <c r="AY2259" s="6"/>
      <c r="BD2259" s="6"/>
      <c r="BI2259" s="6"/>
      <c r="BN2259" s="6"/>
      <c r="BS2259" s="6"/>
      <c r="BX2259" s="6"/>
      <c r="CC2259" s="6"/>
      <c r="CH2259" s="6"/>
      <c r="CM2259" s="6"/>
      <c r="CR2259" s="6"/>
      <c r="CW2259" s="6"/>
    </row>
  </sheetData>
  <sheetProtection algorithmName="SHA-512" hashValue="rGH3WpGSJ2PJKBHMMqrqNP0LZAiygTtJJiu8YYpakEdla/rgrb/fjyDXdVg36QGcWXM+Zwbft7Lc/eC5tSZ0Xg==" saltValue="OFbi++gy/kWJSaBKMC3uSA==" spinCount="100000" sheet="1" selectLockedCells="1" selectUnlockedCells="1"/>
  <mergeCells count="1">
    <mergeCell ref="AL1:BJ1"/>
  </mergeCells>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F57A14-22C6-4F1B-837F-F2D10798A1C6}">
  <sheetPr codeName="Sheet8">
    <tabColor rgb="FFFF0000"/>
  </sheetPr>
  <dimension ref="A1"/>
  <sheetViews>
    <sheetView workbookViewId="0">
      <selection sqref="A1:A2"/>
    </sheetView>
  </sheetViews>
  <sheetFormatPr defaultRowHeight="15" x14ac:dyDescent="0.25"/>
  <cols>
    <col min="1" max="1" width="17.7109375" customWidth="1"/>
  </cols>
  <sheetData>
    <row r="1" spans="1:1" x14ac:dyDescent="0.25">
      <c r="A1" t="s">
        <v>167</v>
      </c>
    </row>
  </sheetData>
  <sheetProtection algorithmName="SHA-512" hashValue="qsmeGmDu3B2bOv3pl2xNpOSyQdYfpbg6i4BjJJHeTA5PHb+AYHhNGC9aqoDi2emXFCuY2hb/mVLVeO5VcX46Fw==" saltValue="oLaKp0Oat89eTQen1g4lVg==" spinCount="100000" sheet="1" objects="1" scenarios="1" selectLockedCells="1" selectUnlockedCells="1"/>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1E6C7E-35AF-4E8B-A330-F7E19B08FECB}">
  <sheetPr codeName="Sheet9">
    <tabColor rgb="FFFF0000"/>
  </sheetPr>
  <dimension ref="B15:H23"/>
  <sheetViews>
    <sheetView showGridLines="0" workbookViewId="0">
      <selection activeCell="E63" sqref="E63"/>
    </sheetView>
  </sheetViews>
  <sheetFormatPr defaultRowHeight="15" x14ac:dyDescent="0.25"/>
  <sheetData>
    <row r="15" spans="2:8" ht="14.45" customHeight="1" x14ac:dyDescent="0.25">
      <c r="B15" s="416" t="s">
        <v>96</v>
      </c>
      <c r="C15" s="416"/>
      <c r="D15" s="416"/>
      <c r="E15" s="416"/>
      <c r="F15" s="416"/>
      <c r="G15" s="416"/>
      <c r="H15" s="416"/>
    </row>
    <row r="16" spans="2:8" ht="14.45" customHeight="1" x14ac:dyDescent="0.25">
      <c r="B16" s="416"/>
      <c r="C16" s="416"/>
      <c r="D16" s="416"/>
      <c r="E16" s="416"/>
      <c r="F16" s="416"/>
      <c r="G16" s="416"/>
      <c r="H16" s="416"/>
    </row>
    <row r="17" spans="2:8" ht="14.45" customHeight="1" x14ac:dyDescent="0.25">
      <c r="B17" s="416"/>
      <c r="C17" s="416"/>
      <c r="D17" s="416"/>
      <c r="E17" s="416"/>
      <c r="F17" s="416"/>
      <c r="G17" s="416"/>
      <c r="H17" s="416"/>
    </row>
    <row r="18" spans="2:8" ht="14.45" customHeight="1" x14ac:dyDescent="0.25">
      <c r="B18" s="416"/>
      <c r="C18" s="416"/>
      <c r="D18" s="416"/>
      <c r="E18" s="416"/>
      <c r="F18" s="416"/>
      <c r="G18" s="416"/>
      <c r="H18" s="416"/>
    </row>
    <row r="19" spans="2:8" ht="15" customHeight="1" x14ac:dyDescent="0.25">
      <c r="B19" s="416"/>
      <c r="C19" s="416"/>
      <c r="D19" s="416"/>
      <c r="E19" s="416"/>
      <c r="F19" s="416"/>
      <c r="G19" s="416"/>
      <c r="H19" s="416"/>
    </row>
    <row r="20" spans="2:8" ht="15" customHeight="1" x14ac:dyDescent="0.25">
      <c r="B20" s="416"/>
      <c r="C20" s="416"/>
      <c r="D20" s="416"/>
      <c r="E20" s="416"/>
      <c r="F20" s="416"/>
      <c r="G20" s="416"/>
      <c r="H20" s="416"/>
    </row>
    <row r="21" spans="2:8" ht="15" customHeight="1" x14ac:dyDescent="0.25">
      <c r="B21" s="416"/>
      <c r="C21" s="416"/>
      <c r="D21" s="416"/>
      <c r="E21" s="416"/>
      <c r="F21" s="416"/>
      <c r="G21" s="416"/>
      <c r="H21" s="416"/>
    </row>
    <row r="22" spans="2:8" x14ac:dyDescent="0.25">
      <c r="B22" s="416"/>
      <c r="C22" s="416"/>
      <c r="D22" s="416"/>
      <c r="E22" s="416"/>
      <c r="F22" s="416"/>
      <c r="G22" s="416"/>
      <c r="H22" s="416"/>
    </row>
    <row r="23" spans="2:8" x14ac:dyDescent="0.25">
      <c r="B23" s="416"/>
      <c r="C23" s="416"/>
      <c r="D23" s="416"/>
      <c r="E23" s="416"/>
      <c r="F23" s="416"/>
      <c r="G23" s="416"/>
      <c r="H23" s="416"/>
    </row>
  </sheetData>
  <sheetProtection algorithmName="SHA-512" hashValue="u45CSajAQxYzU83zkOoHrVvf0XY8zJBF7PfmzvLnkiCbjzqMeFWfz9A7CtCx87Hdqd8CKU3ysHluj4ilEYGGQA==" saltValue="nQIZpLhQQaxUC7AwqyY3uQ==" spinCount="100000" sheet="1" objects="1" scenarios="1"/>
  <mergeCells count="1">
    <mergeCell ref="B15:H23"/>
  </mergeCells>
  <pageMargins left="0.7" right="0.7" top="0.75" bottom="0.75" header="0.3" footer="0.3"/>
  <pageSetup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14</vt:i4>
      </vt:variant>
    </vt:vector>
  </HeadingPairs>
  <TitlesOfParts>
    <vt:vector size="20" baseType="lpstr">
      <vt:lpstr>CompCalc</vt:lpstr>
      <vt:lpstr>MRCA (2026) BIR</vt:lpstr>
      <vt:lpstr>Combining Impairment</vt:lpstr>
      <vt:lpstr>DRCA PI</vt:lpstr>
      <vt:lpstr>MRCA PI</vt:lpstr>
      <vt:lpstr>VEA</vt:lpstr>
      <vt:lpstr>COMB_VAL</vt:lpstr>
      <vt:lpstr>Factors!DRCA_PI</vt:lpstr>
      <vt:lpstr>Factors!LSFactor</vt:lpstr>
      <vt:lpstr>Factors!LSFactor15</vt:lpstr>
      <vt:lpstr>Factors!LSRating</vt:lpstr>
      <vt:lpstr>MRCA_PI</vt:lpstr>
      <vt:lpstr>Factors!Operational</vt:lpstr>
      <vt:lpstr>Factors!Peacetime</vt:lpstr>
      <vt:lpstr>'DRCA PI'!Print_Area</vt:lpstr>
      <vt:lpstr>'MRCA PI'!Print_Area</vt:lpstr>
      <vt:lpstr>VEA!Print_Area</vt:lpstr>
      <vt:lpstr>Factors!VEA_GEN_RATE</vt:lpstr>
      <vt:lpstr>VEA_LSR</vt:lpstr>
      <vt:lpstr>Factors!VEAIncap</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NTM</dc:creator>
  <cp:lastModifiedBy>Roger W. Greene</cp:lastModifiedBy>
  <cp:lastPrinted>2021-09-18T05:16:32Z</cp:lastPrinted>
  <dcterms:created xsi:type="dcterms:W3CDTF">2018-12-23T20:22:39Z</dcterms:created>
  <dcterms:modified xsi:type="dcterms:W3CDTF">2026-09-17T11:43:17Z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OpenTimes">
    <vt:i4>0</vt:i4>
  </property>
</Properties>
</file>